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76" windowHeight="7152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7" i="60" l="1"/>
  <c r="D15" i="62" l="1"/>
  <c r="C15" i="62"/>
  <c r="C127" i="59"/>
  <c r="C120" i="59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D78" i="62" l="1"/>
  <c r="C78" i="62"/>
  <c r="D79" i="62"/>
  <c r="C79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E37" i="62"/>
  <c r="D37" i="62"/>
  <c r="E28" i="62"/>
  <c r="D28" i="62"/>
  <c r="E20" i="62"/>
  <c r="D20" i="62"/>
  <c r="C37" i="62"/>
  <c r="C28" i="62"/>
  <c r="C20" i="62"/>
  <c r="C16" i="61"/>
  <c r="C21" i="61"/>
  <c r="C25" i="61"/>
  <c r="D46" i="62" l="1"/>
  <c r="C46" i="62"/>
  <c r="C100" i="60"/>
  <c r="C107" i="60"/>
  <c r="C117" i="60"/>
  <c r="C128" i="60"/>
  <c r="C131" i="60"/>
  <c r="C134" i="60"/>
  <c r="C137" i="60"/>
  <c r="C142" i="60"/>
  <c r="C146" i="60"/>
  <c r="C149" i="60"/>
  <c r="C151" i="60"/>
  <c r="C157" i="60"/>
  <c r="C167" i="60"/>
  <c r="C164" i="60"/>
  <c r="C161" i="60"/>
  <c r="C160" i="60"/>
  <c r="C182" i="60"/>
  <c r="C180" i="60"/>
  <c r="C177" i="60"/>
  <c r="C174" i="60"/>
  <c r="C171" i="60"/>
  <c r="C186" i="60"/>
  <c r="C195" i="60"/>
  <c r="C198" i="60"/>
  <c r="C204" i="60"/>
  <c r="C206" i="60"/>
  <c r="C208" i="60"/>
  <c r="C218" i="60"/>
  <c r="C85" i="60"/>
  <c r="C83" i="60"/>
  <c r="C77" i="60"/>
  <c r="C74" i="60"/>
  <c r="C59" i="60"/>
  <c r="C65" i="60"/>
  <c r="C46" i="60"/>
  <c r="C8" i="60" s="1"/>
  <c r="C37" i="60"/>
  <c r="C34" i="60"/>
  <c r="C28" i="60"/>
  <c r="C25" i="60"/>
  <c r="C19" i="60"/>
  <c r="C9" i="60"/>
  <c r="F103" i="59"/>
  <c r="G103" i="59"/>
  <c r="E103" i="59"/>
  <c r="D103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2" i="59"/>
  <c r="C73" i="60" l="1"/>
  <c r="C58" i="60"/>
  <c r="C185" i="60"/>
  <c r="C99" i="60"/>
  <c r="C127" i="60"/>
  <c r="C170" i="60"/>
  <c r="C98" i="60" l="1"/>
  <c r="C30" i="64" l="1"/>
  <c r="C7" i="64"/>
  <c r="C15" i="63"/>
  <c r="C7" i="63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H1" i="59"/>
  <c r="E1" i="62" s="1"/>
  <c r="A3" i="65"/>
  <c r="A1" i="65"/>
  <c r="A3" i="59"/>
  <c r="A3" i="60" s="1"/>
  <c r="A1" i="59"/>
  <c r="A1" i="61" s="1"/>
  <c r="A1" i="60"/>
  <c r="E2" i="62"/>
  <c r="E2" i="61"/>
  <c r="E1" i="61"/>
  <c r="E14" i="59"/>
  <c r="F14" i="59"/>
  <c r="G14" i="59"/>
  <c r="A1" i="62"/>
  <c r="A3" i="61" l="1"/>
  <c r="E3" i="61"/>
  <c r="C20" i="63"/>
  <c r="A3" i="62"/>
  <c r="C39" i="64"/>
</calcChain>
</file>

<file path=xl/sharedStrings.xml><?xml version="1.0" encoding="utf-8"?>
<sst xmlns="http://schemas.openxmlformats.org/spreadsheetml/2006/main" count="926" uniqueCount="659">
  <si>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</si>
  <si>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</si>
  <si>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</si>
  <si>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</si>
  <si>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</si>
  <si>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</si>
  <si>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</si>
  <si>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</si>
  <si>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</si>
  <si>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</si>
  <si>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</si>
  <si>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</si>
  <si>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</si>
  <si>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</si>
  <si>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</si>
  <si>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</si>
  <si>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</si>
  <si>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</si>
  <si>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</si>
  <si>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</si>
  <si>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</si>
  <si>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</si>
  <si>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</si>
  <si>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</si>
  <si>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</si>
  <si>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</si>
  <si>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</si>
  <si>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</si>
  <si>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</si>
  <si>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</si>
  <si>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</si>
  <si>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</si>
  <si>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</si>
  <si>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</si>
  <si>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</si>
  <si>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</si>
  <si>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</si>
  <si>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</si>
  <si>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</si>
  <si>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</si>
  <si>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</si>
  <si>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</si>
  <si>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</si>
  <si>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</si>
  <si>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</si>
  <si>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</si>
  <si>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</si>
  <si>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</si>
  <si>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</si>
  <si>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</si>
  <si>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</si>
  <si>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</si>
  <si>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</si>
  <si>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</si>
  <si>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</si>
  <si>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</si>
  <si>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</si>
  <si>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</si>
  <si>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</si>
  <si>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</si>
  <si>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</si>
  <si>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</si>
  <si>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</si>
  <si>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</si>
  <si>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</si>
  <si>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</si>
  <si>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</si>
  <si>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</si>
  <si>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</si>
  <si>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</si>
  <si>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</si>
  <si>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</si>
  <si>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</si>
  <si>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</si>
  <si>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</si>
  <si>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</si>
  <si>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</si>
  <si>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</si>
  <si>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</si>
  <si>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</si>
  <si>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</si>
  <si>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</si>
  <si>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</si>
  <si>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</si>
  <si>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</si>
  <si>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</si>
  <si>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</si>
  <si>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</si>
  <si>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</si>
  <si>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</si>
  <si>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</si>
  <si>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</si>
  <si>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</si>
  <si>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</si>
  <si>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</si>
  <si>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</si>
  <si>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</si>
  <si>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</si>
  <si>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</si>
  <si>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</si>
  <si>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</si>
  <si>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</si>
  <si>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</si>
  <si>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</si>
  <si>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</si>
  <si>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</si>
  <si>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</si>
  <si>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</si>
  <si>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</si>
  <si>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</si>
  <si>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</si>
  <si>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</si>
  <si>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</si>
  <si>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</si>
  <si>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</si>
  <si>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</si>
  <si>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</si>
  <si>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</si>
  <si>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</si>
  <si>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</si>
  <si>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</si>
  <si>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</si>
  <si>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</si>
  <si>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</si>
  <si>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</si>
  <si>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</si>
  <si>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</si>
  <si>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</si>
  <si>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</si>
  <si>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</si>
  <si>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</si>
  <si>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</si>
  <si>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</si>
  <si>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</si>
  <si>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</si>
  <si>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</si>
  <si>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</si>
  <si>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</si>
  <si>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</si>
  <si>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</si>
  <si>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</si>
  <si>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</si>
  <si>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</si>
  <si>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</si>
  <si>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</si>
  <si>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</si>
  <si>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</si>
  <si>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</si>
  <si>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</si>
  <si>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</si>
  <si>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</si>
  <si>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</si>
  <si>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</si>
  <si>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</si>
  <si>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</si>
  <si>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</si>
  <si>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</si>
  <si>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</si>
  <si>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</si>
  <si>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</si>
  <si>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</si>
  <si>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</si>
  <si>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</si>
  <si>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</si>
  <si>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</si>
  <si>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</si>
  <si>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</si>
  <si>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</si>
  <si>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</si>
  <si>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</si>
  <si>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</si>
  <si>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</si>
  <si>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</si>
  <si>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</si>
  <si>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</si>
  <si>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</si>
  <si>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</si>
  <si>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</si>
  <si>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</si>
  <si>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</si>
  <si>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</si>
  <si>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</si>
  <si>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</si>
  <si>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</si>
  <si>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</si>
  <si>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</si>
  <si>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</si>
  <si>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</si>
  <si>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</si>
  <si>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</si>
  <si>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</si>
  <si>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</si>
  <si>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</si>
  <si>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</si>
  <si>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</si>
  <si>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</si>
  <si>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</si>
  <si>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</si>
  <si>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</si>
  <si>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</si>
  <si>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</si>
  <si>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</si>
  <si>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</si>
  <si>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</si>
  <si>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</si>
  <si>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</si>
  <si>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</si>
  <si>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</si>
  <si>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</si>
  <si>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</si>
  <si>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</si>
  <si>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</si>
  <si>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</si>
  <si>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</si>
  <si>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</si>
  <si>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</si>
  <si>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</si>
  <si>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</si>
  <si>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</si>
  <si>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</si>
  <si>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</si>
  <si>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</si>
  <si>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</si>
  <si>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</si>
  <si>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</si>
  <si>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</si>
  <si>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</si>
  <si>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</si>
  <si>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</si>
  <si>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</si>
  <si>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</si>
  <si>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</si>
  <si>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</si>
  <si>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</si>
  <si>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</si>
  <si>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</si>
  <si>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</si>
  <si>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</si>
  <si>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</si>
  <si>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</si>
  <si>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</si>
  <si>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</si>
  <si>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</si>
  <si>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</si>
  <si>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</si>
  <si>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</si>
  <si>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</si>
  <si>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</si>
  <si>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</si>
  <si>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</si>
  <si>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</si>
  <si>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</si>
  <si>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</si>
  <si>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</si>
  <si>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</si>
  <si>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</si>
  <si>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</si>
  <si>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</si>
  <si>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</si>
  <si>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</si>
  <si>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</si>
  <si>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</si>
  <si>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</si>
  <si>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</si>
  <si>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</si>
  <si>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</si>
  <si>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</si>
  <si>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</si>
  <si>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</si>
  <si>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</si>
  <si>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</si>
  <si>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</si>
  <si>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</si>
  <si>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</si>
  <si>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</si>
  <si>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</si>
  <si>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</si>
  <si>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</si>
  <si>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</si>
  <si>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</si>
  <si>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</si>
  <si>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</si>
  <si>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</si>
  <si>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</si>
  <si>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</si>
  <si>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</si>
  <si>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</si>
  <si>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</si>
  <si>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</si>
  <si>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</si>
  <si>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</si>
  <si>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</si>
  <si>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</si>
  <si>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</si>
  <si>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</si>
  <si>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</si>
  <si>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</si>
  <si>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</si>
  <si>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</si>
  <si>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</si>
  <si>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</si>
  <si>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</si>
  <si>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</si>
  <si>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</si>
  <si>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</si>
  <si>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</si>
  <si>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</si>
  <si>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</si>
  <si>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</si>
  <si>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</si>
  <si>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</si>
  <si>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</si>
  <si>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</si>
  <si>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</si>
  <si>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</si>
  <si>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</si>
  <si>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</si>
  <si>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</si>
  <si>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</si>
  <si>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</si>
  <si>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</si>
  <si>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</si>
  <si>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</si>
  <si>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</si>
  <si>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</si>
  <si>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</si>
  <si>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</si>
  <si>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</si>
  <si>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</si>
  <si>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</si>
  <si>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</si>
  <si>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</si>
  <si>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</si>
  <si>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</si>
  <si>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</si>
  <si>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</si>
  <si>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</si>
  <si>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</si>
  <si>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</si>
  <si>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</si>
  <si>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</si>
  <si>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</si>
  <si>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</si>
  <si>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</si>
  <si>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</si>
  <si>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</si>
  <si>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</si>
  <si>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</si>
  <si>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</si>
  <si>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</si>
  <si>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</si>
  <si>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</si>
  <si>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</si>
  <si>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</si>
  <si>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</si>
  <si>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</si>
  <si>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</si>
  <si>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</si>
  <si>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</si>
  <si>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</si>
  <si>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</si>
  <si>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</si>
  <si>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</si>
  <si>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</si>
  <si>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</si>
  <si>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</si>
  <si>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</si>
  <si>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</si>
  <si>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</si>
  <si>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</si>
  <si>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</si>
  <si>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</si>
  <si>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</si>
  <si>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</si>
  <si>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</si>
  <si>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</si>
  <si>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</si>
  <si>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</si>
  <si>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</si>
  <si>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</si>
  <si>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</si>
  <si>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</si>
  <si>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</si>
  <si>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</si>
  <si>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</si>
  <si>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</si>
  <si>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</si>
  <si>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</si>
  <si>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</si>
  <si>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</si>
  <si>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</si>
  <si>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</si>
  <si>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</si>
  <si>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</si>
  <si>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</si>
  <si>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</si>
  <si>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</si>
  <si>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</si>
  <si>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</si>
  <si>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</si>
  <si>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</si>
  <si>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</si>
  <si>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</si>
  <si>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</si>
  <si>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</si>
  <si>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</si>
  <si>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</si>
  <si>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</si>
  <si>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</si>
  <si>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</si>
  <si>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</si>
  <si>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</si>
  <si>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</si>
  <si>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</si>
  <si>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</si>
  <si>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</si>
  <si>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</si>
  <si>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</si>
  <si>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</si>
  <si>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</si>
  <si>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</si>
  <si>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</si>
  <si>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</si>
  <si>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</si>
  <si>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</si>
  <si>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</si>
  <si>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</si>
  <si>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</si>
  <si>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</si>
  <si>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</si>
  <si>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</si>
  <si>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</si>
  <si>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</si>
  <si>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</si>
  <si>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</si>
  <si>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</si>
  <si>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</si>
  <si>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</si>
  <si>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</si>
  <si>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</si>
  <si>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</si>
  <si>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</si>
  <si>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</si>
  <si>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</si>
  <si>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</si>
  <si>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</si>
  <si>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</si>
  <si>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</si>
  <si>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</si>
  <si>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</si>
  <si>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</si>
  <si>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</si>
  <si>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</si>
  <si>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</si>
  <si>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</si>
  <si>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</si>
  <si>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</si>
  <si>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</si>
  <si>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</si>
  <si>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</si>
  <si>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</si>
  <si>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</si>
  <si>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</si>
  <si>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</si>
  <si>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</si>
  <si>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</si>
  <si>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</si>
  <si>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</si>
  <si>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</si>
  <si>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</si>
  <si>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</si>
  <si>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</si>
  <si>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</si>
  <si>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</si>
  <si>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</si>
  <si>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</si>
  <si>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</si>
  <si>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</si>
  <si>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</si>
  <si>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</si>
  <si>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</si>
  <si>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</si>
  <si>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</si>
  <si>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</si>
  <si>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</si>
  <si>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</si>
  <si>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</si>
  <si>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</si>
  <si>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</si>
  <si>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</si>
  <si>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</si>
  <si>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</si>
  <si>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</si>
  <si>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</si>
  <si>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</si>
  <si>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</si>
  <si>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</si>
  <si>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</si>
  <si>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</si>
  <si>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</si>
  <si>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</si>
  <si>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</si>
  <si>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</si>
  <si>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</si>
  <si>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</si>
  <si>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</si>
  <si>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</si>
  <si>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</si>
  <si>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</si>
  <si>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</si>
  <si>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</si>
  <si>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</si>
  <si>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</si>
  <si>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</si>
  <si>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</si>
  <si>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</si>
  <si>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</si>
  <si>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</si>
  <si>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</si>
  <si>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</si>
  <si>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</si>
  <si>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</si>
  <si>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</si>
  <si>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</si>
  <si>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</si>
  <si>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</si>
  <si>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</si>
  <si>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</si>
  <si>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</si>
  <si>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</si>
  <si>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</si>
  <si>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</si>
  <si>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</si>
  <si>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</si>
  <si>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</si>
  <si>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</si>
  <si>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</si>
  <si>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</si>
  <si>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</si>
  <si>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</si>
  <si>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</si>
  <si>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</si>
  <si>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</si>
  <si>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</si>
  <si>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</si>
  <si>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</si>
  <si>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</si>
  <si>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</si>
  <si>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</si>
  <si>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</si>
  <si>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</si>
  <si>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</si>
  <si>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</si>
  <si>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</si>
  <si>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</si>
  <si>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</si>
  <si>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</si>
  <si>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</si>
  <si>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</si>
  <si>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</si>
  <si>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</si>
  <si>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</si>
  <si>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</si>
  <si>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</si>
  <si>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</si>
  <si>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</si>
  <si>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</si>
  <si>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</si>
  <si>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</si>
  <si>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</si>
  <si>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</si>
  <si>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</si>
  <si>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</si>
  <si>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</si>
  <si>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</si>
  <si>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</si>
  <si>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</si>
  <si>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</si>
  <si>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</si>
  <si>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</si>
  <si>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</si>
  <si>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</si>
  <si>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</si>
  <si>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</si>
  <si>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</si>
  <si>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</si>
  <si>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</si>
  <si>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</si>
  <si>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</si>
  <si>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</si>
  <si>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</si>
  <si>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</si>
  <si>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</si>
  <si>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</si>
  <si>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</si>
  <si>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</si>
  <si>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</si>
  <si>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</si>
  <si>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</si>
  <si>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</si>
  <si>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</si>
  <si>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</si>
  <si>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</si>
  <si>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</si>
  <si>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</si>
  <si>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</si>
  <si>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</si>
  <si>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</si>
  <si>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</si>
  <si>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</si>
  <si>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</si>
  <si>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</si>
  <si>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</si>
  <si>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</si>
  <si>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</si>
  <si>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</si>
  <si>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</si>
  <si>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</si>
  <si>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</si>
  <si>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</si>
  <si>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Instituto Municipal de Vivienda de León, Guanajuato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</si>
  <si>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</si>
  <si>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</si>
  <si>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</si>
  <si>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</si>
  <si>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</si>
  <si>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</si>
  <si>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</si>
  <si>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Línea recta</t>
  </si>
  <si>
    <t>Se registra de forma mensual la depreciación</t>
  </si>
  <si>
    <t>La vigencia de la licencia se divide entre el número de meses para amortizar</t>
  </si>
  <si>
    <t>En uso</t>
  </si>
  <si>
    <t>Activo intangible totalmente amortizado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</si>
  <si>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</si>
  <si>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</si>
  <si>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Particulares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</si>
  <si>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</si>
  <si>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</si>
  <si>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</si>
  <si>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</si>
  <si>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</si>
  <si>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</si>
  <si>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</si>
  <si>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Representa el importe de sueldos base de la plantilla del IMUVI</t>
  </si>
  <si>
    <t>Representa el importe de prima de asistencia y otras prestaciones de la plantilla del IMUVI</t>
  </si>
  <si>
    <t>Municipal</t>
  </si>
  <si>
    <t>Donaciones</t>
  </si>
  <si>
    <t>Resultado del ejercicio</t>
  </si>
  <si>
    <t>Resultados de ejercicios anteriores</t>
  </si>
  <si>
    <t>Corrección de ejercicios anteriores</t>
  </si>
  <si>
    <t>Instituto Municipal de Vivienda de León, Guanajuato (IMUVI)</t>
  </si>
  <si>
    <t>Bajo protesta de decir verdad declaramos que los Estados Financieros y sus notas, son razonablemente correctos y son responsabilidad del emisor.</t>
  </si>
  <si>
    <t>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</si>
  <si>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</si>
  <si>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</si>
  <si>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</si>
  <si>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</si>
  <si>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Correspondiente del 1 de enero al 31 de diciembre</t>
  </si>
  <si>
    <t>Correspondiente 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</si>
</sst>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6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3" fillId="0" borderId="0" xfId="8" applyFont="1" applyAlignment="1">
      <alignment wrapText="1"/>
    </xf>
    <xf numFmtId="0" fontId="13" fillId="0" borderId="0" xfId="12" applyFont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8671875" defaultRowHeight="10.199999999999999" x14ac:dyDescent="0.2"/>
  <cols>
    <col min="1" max="1" width="14.6640625" style="14" customWidth="1"/>
    <col min="2" max="2" width="73.88671875" style="14" bestFit="1" customWidth="1"/>
    <col min="3" max="16384" width="12.88671875" style="14"/>
  </cols>
  <sheetData>
    <row r="1" spans="1:4" ht="18.899999999999999" customHeight="1" x14ac:dyDescent="0.2">
      <c r="A1" s="136" t="s">
        <v>620</v>
      </c>
      <c r="B1" s="136"/>
      <c r="C1" s="37" t="s">
        <v>185</v>
      </c>
      <c r="D1" s="38">
        <v>2020</v>
      </c>
    </row>
    <row r="2" spans="1:4" ht="18.899999999999999" customHeight="1" x14ac:dyDescent="0.2">
      <c r="A2" s="137" t="s">
        <v>495</v>
      </c>
      <c r="B2" s="137"/>
      <c r="C2" s="37" t="s">
        <v>187</v>
      </c>
      <c r="D2" s="40" t="s">
        <v>188</v>
      </c>
    </row>
    <row r="3" spans="1:4" ht="18.899999999999999" customHeight="1" x14ac:dyDescent="0.2">
      <c r="A3" s="138" t="s">
        <v>657</v>
      </c>
      <c r="B3" s="138"/>
      <c r="C3" s="37" t="s">
        <v>189</v>
      </c>
      <c r="D3" s="38">
        <v>4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8"/>
    </row>
    <row r="11" spans="1:4" x14ac:dyDescent="0.2">
      <c r="A11" s="65" t="s">
        <v>5</v>
      </c>
      <c r="B11" s="66" t="s">
        <v>6</v>
      </c>
      <c r="C11" s="128"/>
    </row>
    <row r="12" spans="1:4" x14ac:dyDescent="0.2">
      <c r="A12" s="65" t="s">
        <v>133</v>
      </c>
      <c r="B12" s="66" t="s">
        <v>612</v>
      </c>
      <c r="C12" s="128"/>
    </row>
    <row r="13" spans="1:4" x14ac:dyDescent="0.2">
      <c r="A13" s="65" t="s">
        <v>7</v>
      </c>
      <c r="B13" s="66" t="s">
        <v>608</v>
      </c>
      <c r="C13" s="128"/>
    </row>
    <row r="14" spans="1:4" x14ac:dyDescent="0.2">
      <c r="A14" s="65" t="s">
        <v>8</v>
      </c>
      <c r="B14" s="66" t="s">
        <v>132</v>
      </c>
      <c r="C14" s="128"/>
    </row>
    <row r="15" spans="1:4" x14ac:dyDescent="0.2">
      <c r="A15" s="65" t="s">
        <v>9</v>
      </c>
      <c r="B15" s="66" t="s">
        <v>10</v>
      </c>
      <c r="C15" s="128"/>
    </row>
    <row r="16" spans="1:4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609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580</v>
      </c>
      <c r="B23" s="66" t="s">
        <v>299</v>
      </c>
      <c r="C23" s="128"/>
    </row>
    <row r="24" spans="1:3" x14ac:dyDescent="0.2">
      <c r="A24" s="65" t="s">
        <v>581</v>
      </c>
      <c r="B24" s="66" t="s">
        <v>583</v>
      </c>
      <c r="C24" s="128"/>
    </row>
    <row r="25" spans="1:3" x14ac:dyDescent="0.2">
      <c r="A25" s="65" t="s">
        <v>582</v>
      </c>
      <c r="B25" s="66" t="s">
        <v>336</v>
      </c>
      <c r="C25" s="128"/>
    </row>
    <row r="26" spans="1:3" x14ac:dyDescent="0.2">
      <c r="A26" s="65" t="s">
        <v>584</v>
      </c>
      <c r="B26" s="66" t="s">
        <v>353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5" x14ac:dyDescent="0.2">
      <c r="A33" s="17"/>
      <c r="B33" s="19"/>
      <c r="C33" s="128"/>
    </row>
    <row r="34" spans="1:5" x14ac:dyDescent="0.2">
      <c r="A34" s="65" t="s">
        <v>48</v>
      </c>
      <c r="B34" s="66" t="s">
        <v>43</v>
      </c>
    </row>
    <row r="35" spans="1:5" x14ac:dyDescent="0.2">
      <c r="A35" s="65" t="s">
        <v>49</v>
      </c>
      <c r="B35" s="66" t="s">
        <v>44</v>
      </c>
    </row>
    <row r="36" spans="1:5" x14ac:dyDescent="0.2">
      <c r="A36" s="17"/>
      <c r="B36" s="20"/>
    </row>
    <row r="37" spans="1:5" x14ac:dyDescent="0.2">
      <c r="A37" s="17"/>
      <c r="B37" s="18" t="s">
        <v>46</v>
      </c>
    </row>
    <row r="38" spans="1:5" x14ac:dyDescent="0.2">
      <c r="A38" s="17" t="s">
        <v>47</v>
      </c>
      <c r="B38" s="66" t="s">
        <v>32</v>
      </c>
    </row>
    <row r="39" spans="1:5" x14ac:dyDescent="0.2">
      <c r="A39" s="17"/>
      <c r="B39" s="66" t="s">
        <v>616</v>
      </c>
    </row>
    <row r="40" spans="1:5" ht="10.8" thickBot="1" x14ac:dyDescent="0.25">
      <c r="A40" s="21"/>
      <c r="B40" s="22"/>
    </row>
    <row r="42" spans="1:5" x14ac:dyDescent="0.2">
      <c r="A42" s="14" t="s">
        <v>651</v>
      </c>
    </row>
    <row r="45" spans="1:5" x14ac:dyDescent="0.2">
      <c r="A45" s="135" t="s">
        <v>652</v>
      </c>
      <c r="B45" s="135"/>
      <c r="C45" s="135" t="s">
        <v>652</v>
      </c>
      <c r="D45" s="135"/>
      <c r="E45" s="135"/>
    </row>
    <row r="46" spans="1:5" x14ac:dyDescent="0.2">
      <c r="A46" s="135" t="s">
        <v>653</v>
      </c>
      <c r="B46" s="135"/>
      <c r="C46" s="135" t="s">
        <v>655</v>
      </c>
      <c r="D46" s="135"/>
      <c r="E46" s="135"/>
    </row>
    <row r="47" spans="1:5" x14ac:dyDescent="0.2">
      <c r="A47" s="135" t="s">
        <v>654</v>
      </c>
      <c r="B47" s="135"/>
      <c r="C47" s="135" t="s">
        <v>656</v>
      </c>
      <c r="D47" s="135"/>
      <c r="E47" s="135"/>
    </row>
  </sheetData>
  <sheetProtection formatCells="0" formatColumns="0" formatRows="0" autoFilter="0" pivotTables="0"/>
  <mergeCells count="9">
    <mergeCell ref="A47:B47"/>
    <mergeCell ref="C45:E45"/>
    <mergeCell ref="C46:E46"/>
    <mergeCell ref="C47:E47"/>
    <mergeCell ref="A1:B1"/>
    <mergeCell ref="A2:B2"/>
    <mergeCell ref="A3:B3"/>
    <mergeCell ref="A45:B45"/>
    <mergeCell ref="A46:B46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zoomScaleNormal="100" workbookViewId="0">
      <selection sqref="A1:F1"/>
    </sheetView>
  </sheetViews>
  <sheetFormatPr baseColWidth="10" defaultColWidth="9.109375" defaultRowHeight="10.199999999999999" x14ac:dyDescent="0.2"/>
  <cols>
    <col min="1" max="1" width="10" style="43" customWidth="1"/>
    <col min="2" max="2" width="64.5546875" style="43" bestFit="1" customWidth="1"/>
    <col min="3" max="3" width="16.44140625" style="43" bestFit="1" customWidth="1"/>
    <col min="4" max="4" width="19.109375" style="43" customWidth="1"/>
    <col min="5" max="5" width="28" style="43" customWidth="1"/>
    <col min="6" max="6" width="22.6640625" style="43" customWidth="1"/>
    <col min="7" max="8" width="16.6640625" style="43" customWidth="1"/>
    <col min="9" max="16384" width="9.109375" style="43"/>
  </cols>
  <sheetData>
    <row r="1" spans="1:8" s="39" customFormat="1" ht="18.899999999999999" customHeight="1" x14ac:dyDescent="0.3">
      <c r="A1" s="139" t="str">
        <f>'Notas a los Edos Financieros'!A1</f>
        <v>Instituto Municipal de Vivienda de León, Guanajuato</v>
      </c>
      <c r="B1" s="140"/>
      <c r="C1" s="140"/>
      <c r="D1" s="140"/>
      <c r="E1" s="140"/>
      <c r="F1" s="140"/>
      <c r="G1" s="37" t="s">
        <v>185</v>
      </c>
      <c r="H1" s="48">
        <f>'Notas a los Edos Financieros'!D1</f>
        <v>2020</v>
      </c>
    </row>
    <row r="2" spans="1:8" s="39" customFormat="1" ht="18.899999999999999" customHeight="1" x14ac:dyDescent="0.3">
      <c r="A2" s="139" t="s">
        <v>186</v>
      </c>
      <c r="B2" s="140"/>
      <c r="C2" s="140"/>
      <c r="D2" s="140"/>
      <c r="E2" s="140"/>
      <c r="F2" s="140"/>
      <c r="G2" s="37" t="s">
        <v>187</v>
      </c>
      <c r="H2" s="48" t="str">
        <f>'Notas a los Edos Financieros'!D2</f>
        <v>Trimestral</v>
      </c>
    </row>
    <row r="3" spans="1:8" s="39" customFormat="1" ht="18.899999999999999" customHeight="1" x14ac:dyDescent="0.3">
      <c r="A3" s="139" t="str">
        <f>'Notas a los Edos Financieros'!A3</f>
        <v>Correspondiente del 1 de enero al 31 de diciembre</v>
      </c>
      <c r="B3" s="140"/>
      <c r="C3" s="140"/>
      <c r="D3" s="140"/>
      <c r="E3" s="140"/>
      <c r="F3" s="140"/>
      <c r="G3" s="37" t="s">
        <v>189</v>
      </c>
      <c r="H3" s="48">
        <f>'Notas a los Edos Financieros'!D3</f>
        <v>4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0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40896735.049999997</v>
      </c>
      <c r="D15" s="47">
        <v>48953482.789999999</v>
      </c>
      <c r="E15" s="47">
        <v>41921977.560000002</v>
      </c>
      <c r="F15" s="47">
        <v>0</v>
      </c>
      <c r="G15" s="47">
        <v>0</v>
      </c>
      <c r="H15" s="43" t="s">
        <v>621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434525.4</v>
      </c>
      <c r="D20" s="47">
        <v>43677.119999999995</v>
      </c>
      <c r="E20" s="47">
        <v>1447.76</v>
      </c>
      <c r="F20" s="47">
        <v>389400.52</v>
      </c>
      <c r="G20" s="47">
        <v>0</v>
      </c>
    </row>
    <row r="21" spans="1:8" x14ac:dyDescent="0.2">
      <c r="A21" s="45">
        <v>1125</v>
      </c>
      <c r="B21" s="43" t="s">
        <v>203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8564354.6099999994</v>
      </c>
      <c r="D27" s="47">
        <v>76616.44</v>
      </c>
      <c r="E27" s="47">
        <v>3205179.7800000003</v>
      </c>
      <c r="F27" s="47">
        <v>0</v>
      </c>
      <c r="G27" s="47">
        <v>5282558.3899999997</v>
      </c>
    </row>
    <row r="28" spans="1:8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f>SUM(C33:C37)</f>
        <v>231742862.81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17800137.629999999</v>
      </c>
      <c r="D34" s="43" t="s">
        <v>622</v>
      </c>
      <c r="E34" s="43" t="s">
        <v>623</v>
      </c>
      <c r="F34" s="43" t="s">
        <v>624</v>
      </c>
      <c r="G34" s="43" t="s">
        <v>625</v>
      </c>
    </row>
    <row r="35" spans="1:8" x14ac:dyDescent="0.2">
      <c r="A35" s="45">
        <v>1143</v>
      </c>
      <c r="B35" s="43" t="s">
        <v>213</v>
      </c>
      <c r="C35" s="47">
        <v>45709042.170000002</v>
      </c>
      <c r="D35" s="43" t="s">
        <v>626</v>
      </c>
      <c r="E35" s="43" t="s">
        <v>625</v>
      </c>
      <c r="F35" s="43" t="s">
        <v>625</v>
      </c>
      <c r="G35" s="43" t="s">
        <v>625</v>
      </c>
    </row>
    <row r="36" spans="1:8" x14ac:dyDescent="0.2">
      <c r="A36" s="45">
        <v>1144</v>
      </c>
      <c r="B36" s="43" t="s">
        <v>214</v>
      </c>
      <c r="C36" s="47">
        <v>168233683.00999999</v>
      </c>
      <c r="D36" s="43" t="s">
        <v>627</v>
      </c>
      <c r="E36" s="43" t="s">
        <v>625</v>
      </c>
      <c r="F36" s="43" t="s">
        <v>625</v>
      </c>
      <c r="G36" s="43" t="s">
        <v>625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f>SUM(C55:C61)</f>
        <v>49294868.660000004</v>
      </c>
      <c r="D54" s="47">
        <f t="shared" ref="D54:E54" si="0">SUM(D55:D61)</f>
        <v>2135685.5299999998</v>
      </c>
      <c r="E54" s="47">
        <f t="shared" si="0"/>
        <v>-14211561.859999999</v>
      </c>
    </row>
    <row r="55" spans="1:8" x14ac:dyDescent="0.2">
      <c r="A55" s="45">
        <v>1231</v>
      </c>
      <c r="B55" s="43" t="s">
        <v>223</v>
      </c>
      <c r="C55" s="47">
        <v>3061714.35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46233154.310000002</v>
      </c>
      <c r="D57" s="47">
        <v>2135685.5299999998</v>
      </c>
      <c r="E57" s="47">
        <v>-14211561.859999999</v>
      </c>
      <c r="F57" s="43" t="s">
        <v>628</v>
      </c>
      <c r="G57" s="43">
        <v>0.05</v>
      </c>
      <c r="H57" s="43" t="s">
        <v>629</v>
      </c>
    </row>
    <row r="58" spans="1:8" x14ac:dyDescent="0.2">
      <c r="A58" s="45">
        <v>1234</v>
      </c>
      <c r="B58" s="43" t="s">
        <v>226</v>
      </c>
      <c r="C58" s="47">
        <v>0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f>SUM(C63:C70)</f>
        <v>16074017</v>
      </c>
      <c r="D62" s="47">
        <f t="shared" ref="D62:E62" si="1">SUM(D63:D70)</f>
        <v>1276431.46</v>
      </c>
      <c r="E62" s="47">
        <f t="shared" si="1"/>
        <v>-12500381.07</v>
      </c>
    </row>
    <row r="63" spans="1:8" x14ac:dyDescent="0.2">
      <c r="A63" s="45">
        <v>1241</v>
      </c>
      <c r="B63" s="43" t="s">
        <v>231</v>
      </c>
      <c r="C63" s="47">
        <v>5924697.3399999999</v>
      </c>
      <c r="D63" s="47">
        <v>390045.67</v>
      </c>
      <c r="E63" s="47">
        <v>-4708873.42</v>
      </c>
      <c r="F63" s="43" t="s">
        <v>628</v>
      </c>
      <c r="G63" s="43">
        <v>0.1</v>
      </c>
      <c r="H63" s="43" t="s">
        <v>629</v>
      </c>
    </row>
    <row r="64" spans="1:8" x14ac:dyDescent="0.2">
      <c r="A64" s="45">
        <v>1242</v>
      </c>
      <c r="B64" s="43" t="s">
        <v>232</v>
      </c>
      <c r="C64" s="47">
        <v>29342</v>
      </c>
      <c r="D64" s="47">
        <v>0</v>
      </c>
      <c r="E64" s="47">
        <v>0</v>
      </c>
    </row>
    <row r="65" spans="1:9" x14ac:dyDescent="0.2">
      <c r="A65" s="45">
        <v>1243</v>
      </c>
      <c r="B65" s="43" t="s">
        <v>233</v>
      </c>
      <c r="C65" s="47">
        <v>0</v>
      </c>
      <c r="D65" s="47">
        <v>0</v>
      </c>
      <c r="E65" s="47">
        <v>0</v>
      </c>
    </row>
    <row r="66" spans="1:9" x14ac:dyDescent="0.2">
      <c r="A66" s="45">
        <v>1244</v>
      </c>
      <c r="B66" s="43" t="s">
        <v>234</v>
      </c>
      <c r="C66" s="47">
        <v>9536283.0999999996</v>
      </c>
      <c r="D66" s="47">
        <v>822798.64</v>
      </c>
      <c r="E66" s="47">
        <v>-7452094.8799999999</v>
      </c>
      <c r="F66" s="43" t="s">
        <v>628</v>
      </c>
      <c r="G66" s="43">
        <v>0.3</v>
      </c>
      <c r="H66" s="43" t="s">
        <v>629</v>
      </c>
    </row>
    <row r="67" spans="1:9" x14ac:dyDescent="0.2">
      <c r="A67" s="45">
        <v>1245</v>
      </c>
      <c r="B67" s="43" t="s">
        <v>235</v>
      </c>
      <c r="C67" s="47">
        <v>0</v>
      </c>
      <c r="D67" s="47">
        <v>0</v>
      </c>
      <c r="E67" s="47">
        <v>0</v>
      </c>
    </row>
    <row r="68" spans="1:9" x14ac:dyDescent="0.2">
      <c r="A68" s="45">
        <v>1246</v>
      </c>
      <c r="B68" s="43" t="s">
        <v>236</v>
      </c>
      <c r="C68" s="47">
        <v>583694.56000000006</v>
      </c>
      <c r="D68" s="47">
        <v>63587.15</v>
      </c>
      <c r="E68" s="47">
        <v>-339412.77</v>
      </c>
      <c r="F68" s="43" t="s">
        <v>628</v>
      </c>
      <c r="G68" s="43">
        <v>0.1</v>
      </c>
      <c r="H68" s="43" t="s">
        <v>629</v>
      </c>
    </row>
    <row r="69" spans="1:9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9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9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9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9" x14ac:dyDescent="0.2">
      <c r="A74" s="45">
        <v>1250</v>
      </c>
      <c r="B74" s="43" t="s">
        <v>240</v>
      </c>
      <c r="C74" s="47">
        <f>SUM(C75:C79)</f>
        <v>1492363.5</v>
      </c>
      <c r="D74" s="47">
        <f t="shared" ref="D74:E74" si="2">SUM(D75:D79)</f>
        <v>216710.63</v>
      </c>
      <c r="E74" s="47">
        <f t="shared" si="2"/>
        <v>-1400471.06</v>
      </c>
    </row>
    <row r="75" spans="1:9" x14ac:dyDescent="0.2">
      <c r="A75" s="45">
        <v>1251</v>
      </c>
      <c r="B75" s="43" t="s">
        <v>241</v>
      </c>
      <c r="C75" s="47">
        <v>46866.8</v>
      </c>
      <c r="D75" s="47">
        <v>0</v>
      </c>
      <c r="E75" s="47">
        <v>-46866.8</v>
      </c>
      <c r="F75" s="43" t="s">
        <v>632</v>
      </c>
    </row>
    <row r="76" spans="1:9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9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9" x14ac:dyDescent="0.2">
      <c r="A78" s="45">
        <v>1254</v>
      </c>
      <c r="B78" s="43" t="s">
        <v>244</v>
      </c>
      <c r="C78" s="47">
        <v>1445496.7</v>
      </c>
      <c r="D78" s="47">
        <v>216710.63</v>
      </c>
      <c r="E78" s="47">
        <v>-1353604.26</v>
      </c>
      <c r="F78" s="43" t="s">
        <v>630</v>
      </c>
      <c r="G78" s="43" t="s">
        <v>625</v>
      </c>
      <c r="H78" s="43" t="s">
        <v>625</v>
      </c>
      <c r="I78" s="43" t="s">
        <v>631</v>
      </c>
    </row>
    <row r="79" spans="1:9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9" x14ac:dyDescent="0.2">
      <c r="A80" s="45">
        <v>1270</v>
      </c>
      <c r="B80" s="43" t="s">
        <v>246</v>
      </c>
      <c r="C80" s="47">
        <f>SUM(C81:C86)</f>
        <v>0</v>
      </c>
      <c r="D80" s="47">
        <f t="shared" ref="D80:E80" si="3">SUM(D81:D86)</f>
        <v>0</v>
      </c>
      <c r="E80" s="47">
        <f t="shared" si="3"/>
        <v>0</v>
      </c>
    </row>
    <row r="81" spans="1:8" x14ac:dyDescent="0.2">
      <c r="A81" s="45">
        <v>1271</v>
      </c>
      <c r="B81" s="43" t="s">
        <v>247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f>SUM(C91:C92)</f>
        <v>-1650088.71</v>
      </c>
    </row>
    <row r="91" spans="1:8" ht="71.400000000000006" x14ac:dyDescent="0.2">
      <c r="A91" s="45">
        <v>1161</v>
      </c>
      <c r="B91" s="43" t="s">
        <v>255</v>
      </c>
      <c r="C91" s="47">
        <v>-1650088.71</v>
      </c>
      <c r="D91" s="133" t="s">
        <v>633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x14ac:dyDescent="0.2">
      <c r="A103" s="45">
        <v>2110</v>
      </c>
      <c r="B103" s="43" t="s">
        <v>263</v>
      </c>
      <c r="C103" s="47">
        <f>SUM(C104:C116)</f>
        <v>8576647.8600000013</v>
      </c>
      <c r="D103" s="47">
        <f t="shared" ref="D103:G103" si="4">SUM(D104:D116)</f>
        <v>4048361.22</v>
      </c>
      <c r="E103" s="47">
        <f t="shared" si="4"/>
        <v>3367685.72</v>
      </c>
      <c r="F103" s="47">
        <f t="shared" si="4"/>
        <v>0</v>
      </c>
      <c r="G103" s="47">
        <f t="shared" si="4"/>
        <v>1160600.92</v>
      </c>
    </row>
    <row r="104" spans="1:8" x14ac:dyDescent="0.2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265</v>
      </c>
      <c r="C105" s="47">
        <v>493221.49</v>
      </c>
      <c r="D105" s="47">
        <v>493221.49</v>
      </c>
      <c r="E105" s="47">
        <v>0</v>
      </c>
      <c r="F105" s="47">
        <v>0</v>
      </c>
      <c r="G105" s="47">
        <v>0</v>
      </c>
      <c r="H105" s="43" t="s">
        <v>634</v>
      </c>
    </row>
    <row r="106" spans="1:8" x14ac:dyDescent="0.2">
      <c r="A106" s="45">
        <v>2113</v>
      </c>
      <c r="B106" s="43" t="s">
        <v>266</v>
      </c>
      <c r="C106" s="47">
        <v>4381133.4800000004</v>
      </c>
      <c r="D106" s="47">
        <v>728128.27000000025</v>
      </c>
      <c r="E106" s="47">
        <v>3367685.72</v>
      </c>
      <c r="F106" s="47">
        <v>0</v>
      </c>
      <c r="G106" s="47">
        <v>285319.49</v>
      </c>
      <c r="H106" s="43" t="s">
        <v>634</v>
      </c>
    </row>
    <row r="107" spans="1:8" x14ac:dyDescent="0.2">
      <c r="A107" s="45">
        <v>2114</v>
      </c>
      <c r="B107" s="43" t="s">
        <v>267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2054142.61</v>
      </c>
      <c r="D110" s="47">
        <v>2054142.61</v>
      </c>
      <c r="E110" s="47">
        <v>0</v>
      </c>
      <c r="F110" s="47">
        <v>0</v>
      </c>
      <c r="G110" s="47">
        <v>0</v>
      </c>
      <c r="H110" s="43" t="s">
        <v>634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1648150.28</v>
      </c>
      <c r="D112" s="47">
        <v>772868.85</v>
      </c>
      <c r="E112" s="47">
        <v>0</v>
      </c>
      <c r="F112" s="47">
        <v>0</v>
      </c>
      <c r="G112" s="47">
        <v>875281.43</v>
      </c>
      <c r="H112" s="43" t="s">
        <v>634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f>SUM(C121:C126)</f>
        <v>22606270.109999999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ht="61.2" x14ac:dyDescent="0.2">
      <c r="A122" s="45">
        <v>2162</v>
      </c>
      <c r="B122" s="43" t="s">
        <v>279</v>
      </c>
      <c r="C122" s="47">
        <v>22606270.109999999</v>
      </c>
      <c r="D122" s="43" t="s">
        <v>635</v>
      </c>
      <c r="E122" s="133" t="s">
        <v>636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f>SUM(C128:C133)</f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9370078740157483" bottom="0.3937007874015748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613</v>
      </c>
    </row>
    <row r="10" spans="1:2" ht="15" customHeight="1" x14ac:dyDescent="0.2">
      <c r="A10" s="119"/>
      <c r="B10" s="29" t="s">
        <v>614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43" customWidth="1"/>
    <col min="2" max="2" width="72.88671875" style="43" bestFit="1" customWidth="1"/>
    <col min="3" max="3" width="15.6640625" style="43" customWidth="1"/>
    <col min="4" max="5" width="19.6640625" style="43" customWidth="1"/>
    <col min="6" max="16384" width="9.109375" style="43"/>
  </cols>
  <sheetData>
    <row r="1" spans="1:5" s="49" customFormat="1" ht="18.899999999999999" customHeight="1" x14ac:dyDescent="0.3">
      <c r="A1" s="137" t="str">
        <f>ESF!A1</f>
        <v>Instituto Municipal de Vivienda de León, Guanajuato</v>
      </c>
      <c r="B1" s="137"/>
      <c r="C1" s="137"/>
      <c r="D1" s="37" t="s">
        <v>185</v>
      </c>
      <c r="E1" s="48">
        <f>'Notas a los Edos Financieros'!D1</f>
        <v>2020</v>
      </c>
    </row>
    <row r="2" spans="1:5" s="39" customFormat="1" ht="18.899999999999999" customHeight="1" x14ac:dyDescent="0.3">
      <c r="A2" s="137" t="s">
        <v>297</v>
      </c>
      <c r="B2" s="137"/>
      <c r="C2" s="137"/>
      <c r="D2" s="37" t="s">
        <v>187</v>
      </c>
      <c r="E2" s="48" t="str">
        <f>'Notas a los Edos Financieros'!D2</f>
        <v>Trimestral</v>
      </c>
    </row>
    <row r="3" spans="1:5" s="39" customFormat="1" ht="18.899999999999999" customHeight="1" x14ac:dyDescent="0.3">
      <c r="A3" s="137" t="str">
        <f>ESF!A3</f>
        <v>Correspondiente del 1 de enero al 31 de diciembre</v>
      </c>
      <c r="B3" s="137"/>
      <c r="C3" s="137"/>
      <c r="D3" s="37" t="s">
        <v>189</v>
      </c>
      <c r="E3" s="48">
        <f>'Notas a los Edos Financieros'!D3</f>
        <v>4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f>+C9+C19+C25+C28+C34+C37+C46</f>
        <v>23710938.84</v>
      </c>
      <c r="D8" s="71"/>
      <c r="E8" s="69"/>
    </row>
    <row r="9" spans="1:5" x14ac:dyDescent="0.2">
      <c r="A9" s="70">
        <v>4110</v>
      </c>
      <c r="B9" s="71" t="s">
        <v>300</v>
      </c>
      <c r="C9" s="74">
        <f>SUM(C10:C18)</f>
        <v>0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0.399999999999999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f>SUM(C20:C24)</f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f>SUM(C26:C27)</f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0.399999999999999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f>SUM(C29:C33)</f>
        <v>0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0.399999999999999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f>SUM(C35:C36)</f>
        <v>0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0.399999999999999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f>SUM(C38:C45)</f>
        <v>0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0.399999999999999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f>SUM(C47:C54)</f>
        <v>23710938.84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30.6" x14ac:dyDescent="0.2">
      <c r="A49" s="70">
        <v>4173</v>
      </c>
      <c r="B49" s="72" t="s">
        <v>507</v>
      </c>
      <c r="C49" s="74">
        <v>23710938.84</v>
      </c>
      <c r="D49" s="72" t="s">
        <v>637</v>
      </c>
      <c r="E49" s="134"/>
    </row>
    <row r="50" spans="1:5" ht="20.399999999999999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0.399999999999999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0.399999999999999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0.399999999999999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0.399999999999999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0.6" x14ac:dyDescent="0.2">
      <c r="A58" s="70">
        <v>4200</v>
      </c>
      <c r="B58" s="72" t="s">
        <v>513</v>
      </c>
      <c r="C58" s="74">
        <f>+C59+C65</f>
        <v>63386550.960000001</v>
      </c>
      <c r="D58" s="71"/>
      <c r="E58" s="69"/>
    </row>
    <row r="59" spans="1:5" ht="20.399999999999999" x14ac:dyDescent="0.2">
      <c r="A59" s="70">
        <v>4210</v>
      </c>
      <c r="B59" s="72" t="s">
        <v>514</v>
      </c>
      <c r="C59" s="74">
        <f>SUM(C60:C64)</f>
        <v>0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f>SUM(C66:C69)</f>
        <v>63386550.960000001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63386550.960000001</v>
      </c>
      <c r="D66" s="71" t="s">
        <v>638</v>
      </c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f>+C74+C77+C83+C85+C87</f>
        <v>16163233.690000001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f>SUM(C75:C76)</f>
        <v>13484282.380000001</v>
      </c>
      <c r="D74" s="71"/>
      <c r="E74" s="71"/>
    </row>
    <row r="75" spans="1:5" ht="40.799999999999997" x14ac:dyDescent="0.2">
      <c r="A75" s="73">
        <v>4311</v>
      </c>
      <c r="B75" s="71" t="s">
        <v>518</v>
      </c>
      <c r="C75" s="74">
        <v>13484282.380000001</v>
      </c>
      <c r="D75" s="71" t="s">
        <v>639</v>
      </c>
      <c r="E75" s="72" t="s">
        <v>640</v>
      </c>
    </row>
    <row r="76" spans="1:5" x14ac:dyDescent="0.2">
      <c r="A76" s="73">
        <v>4319</v>
      </c>
      <c r="B76" s="71" t="s">
        <v>338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f>SUM(C78:C82)</f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f>SUM(C84)</f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f>SUM(C86)</f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f>SUM(C88:C94)</f>
        <v>2678951.31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ht="20.399999999999999" x14ac:dyDescent="0.2">
      <c r="A94" s="73">
        <v>4399</v>
      </c>
      <c r="B94" s="71" t="s">
        <v>347</v>
      </c>
      <c r="C94" s="74">
        <v>2678951.31</v>
      </c>
      <c r="D94" s="71" t="s">
        <v>641</v>
      </c>
      <c r="E94" s="72" t="s">
        <v>642</v>
      </c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f>+C99+C127+C160+C170+C185+C218</f>
        <v>76501587.519999996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74">
        <f>+C100+C107+C117</f>
        <v>53059983.50999999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355</v>
      </c>
      <c r="C100" s="74">
        <f>SUM(C101:C106)</f>
        <v>44642503.209999993</v>
      </c>
      <c r="D100" s="75">
        <f t="shared" ref="D100:D163" si="0">C100/$C$99</f>
        <v>0.84135916102549124</v>
      </c>
      <c r="E100" s="71"/>
    </row>
    <row r="101" spans="1:5" ht="30.6" x14ac:dyDescent="0.2">
      <c r="A101" s="73">
        <v>5111</v>
      </c>
      <c r="B101" s="71" t="s">
        <v>356</v>
      </c>
      <c r="C101" s="74">
        <v>24065514.329999998</v>
      </c>
      <c r="D101" s="75">
        <f t="shared" si="0"/>
        <v>0.45355299300959023</v>
      </c>
      <c r="E101" s="72" t="s">
        <v>643</v>
      </c>
    </row>
    <row r="102" spans="1:5" x14ac:dyDescent="0.2">
      <c r="A102" s="73">
        <v>5112</v>
      </c>
      <c r="B102" s="71" t="s">
        <v>357</v>
      </c>
      <c r="C102" s="74">
        <v>1382336.04</v>
      </c>
      <c r="D102" s="75">
        <f t="shared" si="0"/>
        <v>2.6052326980830612E-2</v>
      </c>
      <c r="E102" s="71"/>
    </row>
    <row r="103" spans="1:5" x14ac:dyDescent="0.2">
      <c r="A103" s="73">
        <v>5113</v>
      </c>
      <c r="B103" s="71" t="s">
        <v>358</v>
      </c>
      <c r="C103" s="74">
        <v>4457881.18</v>
      </c>
      <c r="D103" s="75">
        <f t="shared" si="0"/>
        <v>8.4015879484015329E-2</v>
      </c>
      <c r="E103" s="71"/>
    </row>
    <row r="104" spans="1:5" x14ac:dyDescent="0.2">
      <c r="A104" s="73">
        <v>5114</v>
      </c>
      <c r="B104" s="71" t="s">
        <v>359</v>
      </c>
      <c r="C104" s="74">
        <v>4891684.8600000003</v>
      </c>
      <c r="D104" s="75">
        <f t="shared" si="0"/>
        <v>9.2191601587627431E-2</v>
      </c>
      <c r="E104" s="72"/>
    </row>
    <row r="105" spans="1:5" ht="40.799999999999997" x14ac:dyDescent="0.2">
      <c r="A105" s="73">
        <v>5115</v>
      </c>
      <c r="B105" s="71" t="s">
        <v>360</v>
      </c>
      <c r="C105" s="74">
        <v>9845086.8000000007</v>
      </c>
      <c r="D105" s="75">
        <f t="shared" si="0"/>
        <v>0.18554635996342778</v>
      </c>
      <c r="E105" s="72" t="s">
        <v>644</v>
      </c>
    </row>
    <row r="106" spans="1:5" x14ac:dyDescent="0.2">
      <c r="A106" s="73">
        <v>5116</v>
      </c>
      <c r="B106" s="71" t="s">
        <v>361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362</v>
      </c>
      <c r="C107" s="74">
        <f>SUM(C108:C116)</f>
        <v>1011518.0800000001</v>
      </c>
      <c r="D107" s="75">
        <f t="shared" si="0"/>
        <v>1.9063671209195977E-2</v>
      </c>
      <c r="E107" s="71"/>
    </row>
    <row r="108" spans="1:5" x14ac:dyDescent="0.2">
      <c r="A108" s="73">
        <v>5121</v>
      </c>
      <c r="B108" s="71" t="s">
        <v>363</v>
      </c>
      <c r="C108" s="74">
        <v>325893.65000000002</v>
      </c>
      <c r="D108" s="75">
        <f t="shared" si="0"/>
        <v>6.1419855122755596E-3</v>
      </c>
      <c r="E108" s="71"/>
    </row>
    <row r="109" spans="1:5" x14ac:dyDescent="0.2">
      <c r="A109" s="73">
        <v>5122</v>
      </c>
      <c r="B109" s="71" t="s">
        <v>364</v>
      </c>
      <c r="C109" s="74">
        <v>1517.4</v>
      </c>
      <c r="D109" s="75">
        <f t="shared" si="0"/>
        <v>2.8597822683341434E-5</v>
      </c>
      <c r="E109" s="71"/>
    </row>
    <row r="110" spans="1:5" x14ac:dyDescent="0.2">
      <c r="A110" s="73">
        <v>5123</v>
      </c>
      <c r="B110" s="71" t="s">
        <v>365</v>
      </c>
      <c r="C110" s="74">
        <v>0</v>
      </c>
      <c r="D110" s="75">
        <f t="shared" si="0"/>
        <v>0</v>
      </c>
      <c r="E110" s="71"/>
    </row>
    <row r="111" spans="1:5" x14ac:dyDescent="0.2">
      <c r="A111" s="73">
        <v>5124</v>
      </c>
      <c r="B111" s="71" t="s">
        <v>366</v>
      </c>
      <c r="C111" s="74">
        <v>29454.89</v>
      </c>
      <c r="D111" s="75">
        <f t="shared" si="0"/>
        <v>5.5512437154166781E-4</v>
      </c>
      <c r="E111" s="71"/>
    </row>
    <row r="112" spans="1:5" x14ac:dyDescent="0.2">
      <c r="A112" s="73">
        <v>5125</v>
      </c>
      <c r="B112" s="71" t="s">
        <v>367</v>
      </c>
      <c r="C112" s="74">
        <v>10080</v>
      </c>
      <c r="D112" s="75">
        <f t="shared" si="0"/>
        <v>1.8997367381579124E-4</v>
      </c>
      <c r="E112" s="71"/>
    </row>
    <row r="113" spans="1:5" x14ac:dyDescent="0.2">
      <c r="A113" s="73">
        <v>5126</v>
      </c>
      <c r="B113" s="71" t="s">
        <v>368</v>
      </c>
      <c r="C113" s="74">
        <v>522153.35</v>
      </c>
      <c r="D113" s="75">
        <f t="shared" si="0"/>
        <v>9.8408125193177251E-3</v>
      </c>
      <c r="E113" s="71"/>
    </row>
    <row r="114" spans="1:5" x14ac:dyDescent="0.2">
      <c r="A114" s="73">
        <v>5127</v>
      </c>
      <c r="B114" s="71" t="s">
        <v>369</v>
      </c>
      <c r="C114" s="74">
        <v>83279.820000000007</v>
      </c>
      <c r="D114" s="75">
        <f t="shared" si="0"/>
        <v>1.5695410079481953E-3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371</v>
      </c>
      <c r="C116" s="74">
        <v>39138.97</v>
      </c>
      <c r="D116" s="75">
        <f t="shared" si="0"/>
        <v>7.3763630161369437E-4</v>
      </c>
      <c r="E116" s="71"/>
    </row>
    <row r="117" spans="1:5" x14ac:dyDescent="0.2">
      <c r="A117" s="73">
        <v>5130</v>
      </c>
      <c r="B117" s="71" t="s">
        <v>372</v>
      </c>
      <c r="C117" s="74">
        <f>SUM(C118:C126)</f>
        <v>7405962.2200000007</v>
      </c>
      <c r="D117" s="75">
        <f t="shared" si="0"/>
        <v>0.13957716776531282</v>
      </c>
      <c r="E117" s="71"/>
    </row>
    <row r="118" spans="1:5" x14ac:dyDescent="0.2">
      <c r="A118" s="73">
        <v>5131</v>
      </c>
      <c r="B118" s="71" t="s">
        <v>373</v>
      </c>
      <c r="C118" s="74">
        <v>559773.13</v>
      </c>
      <c r="D118" s="75">
        <f t="shared" si="0"/>
        <v>1.0549817262843701E-2</v>
      </c>
      <c r="E118" s="71"/>
    </row>
    <row r="119" spans="1:5" x14ac:dyDescent="0.2">
      <c r="A119" s="73">
        <v>5132</v>
      </c>
      <c r="B119" s="71" t="s">
        <v>374</v>
      </c>
      <c r="C119" s="74">
        <v>44495.8</v>
      </c>
      <c r="D119" s="75">
        <f t="shared" si="0"/>
        <v>8.3859430509649648E-4</v>
      </c>
      <c r="E119" s="71"/>
    </row>
    <row r="120" spans="1:5" x14ac:dyDescent="0.2">
      <c r="A120" s="73">
        <v>5133</v>
      </c>
      <c r="B120" s="71" t="s">
        <v>375</v>
      </c>
      <c r="C120" s="74">
        <v>2680588.69</v>
      </c>
      <c r="D120" s="75">
        <f t="shared" si="0"/>
        <v>5.051996839567055E-2</v>
      </c>
      <c r="E120" s="71"/>
    </row>
    <row r="121" spans="1:5" x14ac:dyDescent="0.2">
      <c r="A121" s="73">
        <v>5134</v>
      </c>
      <c r="B121" s="71" t="s">
        <v>376</v>
      </c>
      <c r="C121" s="74">
        <v>1792184.5</v>
      </c>
      <c r="D121" s="75">
        <f t="shared" si="0"/>
        <v>3.377657476396001E-2</v>
      </c>
      <c r="E121" s="71"/>
    </row>
    <row r="122" spans="1:5" x14ac:dyDescent="0.2">
      <c r="A122" s="73">
        <v>5135</v>
      </c>
      <c r="B122" s="71" t="s">
        <v>377</v>
      </c>
      <c r="C122" s="74">
        <v>1275277.6100000001</v>
      </c>
      <c r="D122" s="75">
        <f t="shared" si="0"/>
        <v>2.4034640149476375E-2</v>
      </c>
      <c r="E122" s="71"/>
    </row>
    <row r="123" spans="1:5" x14ac:dyDescent="0.2">
      <c r="A123" s="73">
        <v>5136</v>
      </c>
      <c r="B123" s="71" t="s">
        <v>378</v>
      </c>
      <c r="C123" s="74">
        <v>143945.68</v>
      </c>
      <c r="D123" s="75">
        <f t="shared" si="0"/>
        <v>2.7128858789198674E-3</v>
      </c>
      <c r="E123" s="71"/>
    </row>
    <row r="124" spans="1:5" x14ac:dyDescent="0.2">
      <c r="A124" s="73">
        <v>5137</v>
      </c>
      <c r="B124" s="71" t="s">
        <v>379</v>
      </c>
      <c r="C124" s="74">
        <v>38121.46</v>
      </c>
      <c r="D124" s="75">
        <f t="shared" si="0"/>
        <v>7.184597031172354E-4</v>
      </c>
      <c r="E124" s="71"/>
    </row>
    <row r="125" spans="1:5" x14ac:dyDescent="0.2">
      <c r="A125" s="73">
        <v>5138</v>
      </c>
      <c r="B125" s="71" t="s">
        <v>380</v>
      </c>
      <c r="C125" s="74">
        <v>58745.41</v>
      </c>
      <c r="D125" s="75">
        <f t="shared" si="0"/>
        <v>1.107150928324893E-3</v>
      </c>
      <c r="E125" s="71"/>
    </row>
    <row r="126" spans="1:5" x14ac:dyDescent="0.2">
      <c r="A126" s="73">
        <v>5139</v>
      </c>
      <c r="B126" s="71" t="s">
        <v>381</v>
      </c>
      <c r="C126" s="74">
        <v>812829.94</v>
      </c>
      <c r="D126" s="75">
        <f t="shared" si="0"/>
        <v>1.5319076377903685E-2</v>
      </c>
      <c r="E126" s="71"/>
    </row>
    <row r="127" spans="1:5" x14ac:dyDescent="0.2">
      <c r="A127" s="73">
        <v>5200</v>
      </c>
      <c r="B127" s="71" t="s">
        <v>382</v>
      </c>
      <c r="C127" s="74">
        <f>+C128+C131+C134+C137+C142+C146+C149+C151+C157</f>
        <v>134456.35</v>
      </c>
      <c r="D127" s="75">
        <f t="shared" si="0"/>
        <v>2.5340443231509787E-3</v>
      </c>
      <c r="E127" s="71"/>
    </row>
    <row r="128" spans="1:5" x14ac:dyDescent="0.2">
      <c r="A128" s="73">
        <v>5210</v>
      </c>
      <c r="B128" s="71" t="s">
        <v>383</v>
      </c>
      <c r="C128" s="74">
        <f>SUM(C129:C130)</f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f>SUM(C132:C133)</f>
        <v>0</v>
      </c>
      <c r="D131" s="75">
        <f t="shared" si="0"/>
        <v>0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333</v>
      </c>
      <c r="C134" s="74">
        <f>SUM(C135:C136)</f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389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f>SUM(C138:C141)</f>
        <v>134456.35</v>
      </c>
      <c r="D137" s="75">
        <f t="shared" si="0"/>
        <v>2.5340443231509787E-3</v>
      </c>
      <c r="E137" s="71"/>
    </row>
    <row r="138" spans="1:5" x14ac:dyDescent="0.2">
      <c r="A138" s="73">
        <v>5241</v>
      </c>
      <c r="B138" s="71" t="s">
        <v>391</v>
      </c>
      <c r="C138" s="74">
        <v>0</v>
      </c>
      <c r="D138" s="75">
        <f t="shared" si="0"/>
        <v>0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393</v>
      </c>
      <c r="C140" s="74">
        <v>0</v>
      </c>
      <c r="D140" s="75">
        <f t="shared" si="0"/>
        <v>0</v>
      </c>
      <c r="E140" s="71"/>
    </row>
    <row r="141" spans="1:5" x14ac:dyDescent="0.2">
      <c r="A141" s="73">
        <v>5244</v>
      </c>
      <c r="B141" s="71" t="s">
        <v>394</v>
      </c>
      <c r="C141" s="74">
        <v>134456.35</v>
      </c>
      <c r="D141" s="75">
        <f t="shared" si="0"/>
        <v>2.5340443231509787E-3</v>
      </c>
      <c r="E141" s="71"/>
    </row>
    <row r="142" spans="1:5" x14ac:dyDescent="0.2">
      <c r="A142" s="73">
        <v>5250</v>
      </c>
      <c r="B142" s="71" t="s">
        <v>335</v>
      </c>
      <c r="C142" s="74">
        <f>SUM(C143:C145)</f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f>SUM(C147:C148)</f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f>SUM(C150)</f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f>SUM(C152:C156)</f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f>SUM(C158:C159)</f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74">
        <f>+C161+C164+C167</f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f>SUM(C162:C163)</f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f>SUM(C165:C166)</f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f>SUM(C168:C169)</f>
        <v>0</v>
      </c>
      <c r="D167" s="75">
        <f t="shared" si="1"/>
        <v>0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>
        <f t="shared" si="1"/>
        <v>0</v>
      </c>
      <c r="E169" s="71"/>
    </row>
    <row r="170" spans="1:5" x14ac:dyDescent="0.2">
      <c r="A170" s="73">
        <v>5400</v>
      </c>
      <c r="B170" s="71" t="s">
        <v>419</v>
      </c>
      <c r="C170" s="74">
        <f>+C171+C174+C177+C180+C182</f>
        <v>0</v>
      </c>
      <c r="D170" s="75">
        <f t="shared" si="1"/>
        <v>0</v>
      </c>
      <c r="E170" s="71"/>
    </row>
    <row r="171" spans="1:5" x14ac:dyDescent="0.2">
      <c r="A171" s="73">
        <v>5410</v>
      </c>
      <c r="B171" s="71" t="s">
        <v>420</v>
      </c>
      <c r="C171" s="74">
        <f>SUM(C172:C173)</f>
        <v>0</v>
      </c>
      <c r="D171" s="75">
        <f t="shared" si="1"/>
        <v>0</v>
      </c>
      <c r="E171" s="71"/>
    </row>
    <row r="172" spans="1:5" x14ac:dyDescent="0.2">
      <c r="A172" s="73">
        <v>5411</v>
      </c>
      <c r="B172" s="71" t="s">
        <v>421</v>
      </c>
      <c r="C172" s="74">
        <v>0</v>
      </c>
      <c r="D172" s="75">
        <f t="shared" si="1"/>
        <v>0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f>SUM(C175:C176)</f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f>SUM(C178:C179)</f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f>SUM(C181)</f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f>SUM(C183:C184)</f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74">
        <f>+C186+C195+C198+C204+C206+C208</f>
        <v>23307147.66</v>
      </c>
      <c r="D185" s="75">
        <f t="shared" si="1"/>
        <v>0.43926036380330574</v>
      </c>
      <c r="E185" s="71"/>
    </row>
    <row r="186" spans="1:5" x14ac:dyDescent="0.2">
      <c r="A186" s="73">
        <v>5510</v>
      </c>
      <c r="B186" s="71" t="s">
        <v>434</v>
      </c>
      <c r="C186" s="74">
        <f>SUM(C187:C194)</f>
        <v>3628827.6199999996</v>
      </c>
      <c r="D186" s="75">
        <f t="shared" si="1"/>
        <v>6.8391043116628372E-2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2135685.5299999998</v>
      </c>
      <c r="D189" s="75">
        <f t="shared" si="1"/>
        <v>4.0250399429496549E-2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439</v>
      </c>
      <c r="C191" s="74">
        <v>1276431.46</v>
      </c>
      <c r="D191" s="75">
        <f t="shared" si="1"/>
        <v>2.4056386292683946E-2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216710.63</v>
      </c>
      <c r="D193" s="75">
        <f t="shared" si="1"/>
        <v>4.0842573944478797E-3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f>SUM(C196:C197)</f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f>SUM(C199:C203)</f>
        <v>11756450.33</v>
      </c>
      <c r="D198" s="75">
        <f t="shared" si="1"/>
        <v>0.22156905359354873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11756450.33</v>
      </c>
      <c r="D200" s="75">
        <f t="shared" si="1"/>
        <v>0.22156905359354873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f>SUM(C205)</f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f>SUM(C207)</f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f>SUM(C209:C217)</f>
        <v>7921869.71</v>
      </c>
      <c r="D208" s="75">
        <f t="shared" si="1"/>
        <v>0.14930026709312863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459</v>
      </c>
      <c r="C217" s="74">
        <v>7921869.71</v>
      </c>
      <c r="D217" s="75">
        <f t="shared" si="1"/>
        <v>0.14930026709312863</v>
      </c>
      <c r="E217" s="71"/>
    </row>
    <row r="218" spans="1:5" x14ac:dyDescent="0.2">
      <c r="A218" s="73">
        <v>5600</v>
      </c>
      <c r="B218" s="71" t="s">
        <v>79</v>
      </c>
      <c r="C218" s="74">
        <f>SUM(C219:C220)</f>
        <v>0</v>
      </c>
      <c r="D218" s="75">
        <f t="shared" si="1"/>
        <v>0</v>
      </c>
      <c r="E218" s="71"/>
    </row>
    <row r="219" spans="1:5" x14ac:dyDescent="0.2">
      <c r="A219" s="73">
        <v>5610</v>
      </c>
      <c r="B219" s="71" t="s">
        <v>460</v>
      </c>
      <c r="C219" s="74">
        <v>0</v>
      </c>
      <c r="D219" s="75">
        <f t="shared" si="1"/>
        <v>0</v>
      </c>
      <c r="E219" s="71"/>
    </row>
    <row r="220" spans="1:5" x14ac:dyDescent="0.2">
      <c r="A220" s="73">
        <v>5611</v>
      </c>
      <c r="B220" s="71" t="s">
        <v>461</v>
      </c>
      <c r="C220" s="74">
        <v>0</v>
      </c>
      <c r="D220" s="75">
        <f t="shared" si="1"/>
        <v>0</v>
      </c>
      <c r="E220" s="7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" right="0" top="0.39370078740157483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2" customWidth="1"/>
    <col min="2" max="2" width="124.33203125" style="2" customWidth="1"/>
    <col min="3" max="3" width="12.44140625" style="2" customWidth="1"/>
    <col min="4" max="16384" width="12.441406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580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581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582</v>
      </c>
      <c r="B12" s="27" t="s">
        <v>150</v>
      </c>
    </row>
    <row r="13" spans="1:2" ht="20.399999999999999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52" customWidth="1"/>
    <col min="2" max="2" width="48.109375" style="52" customWidth="1"/>
    <col min="3" max="3" width="22.88671875" style="52" customWidth="1"/>
    <col min="4" max="5" width="16.6640625" style="52" customWidth="1"/>
    <col min="6" max="16384" width="9.109375" style="52"/>
  </cols>
  <sheetData>
    <row r="1" spans="1:5" ht="18.899999999999999" customHeight="1" x14ac:dyDescent="0.2">
      <c r="A1" s="141" t="str">
        <f>ESF!A1</f>
        <v>Instituto Municipal de Vivienda de León, Guanajuato</v>
      </c>
      <c r="B1" s="141"/>
      <c r="C1" s="141"/>
      <c r="D1" s="50" t="s">
        <v>185</v>
      </c>
      <c r="E1" s="51">
        <f>ESF!H1</f>
        <v>2020</v>
      </c>
    </row>
    <row r="2" spans="1:5" ht="18.899999999999999" customHeight="1" x14ac:dyDescent="0.2">
      <c r="A2" s="141" t="s">
        <v>462</v>
      </c>
      <c r="B2" s="141"/>
      <c r="C2" s="141"/>
      <c r="D2" s="50" t="s">
        <v>187</v>
      </c>
      <c r="E2" s="51" t="str">
        <f>ESF!H2</f>
        <v>Trimestral</v>
      </c>
    </row>
    <row r="3" spans="1:5" ht="18.899999999999999" customHeight="1" x14ac:dyDescent="0.2">
      <c r="A3" s="141" t="str">
        <f>ESF!A3</f>
        <v>Correspondiente del 1 de enero al 31 de diciembre</v>
      </c>
      <c r="B3" s="141"/>
      <c r="C3" s="141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329</v>
      </c>
      <c r="C8" s="57">
        <v>171071619.38999999</v>
      </c>
      <c r="D8" s="52" t="s">
        <v>329</v>
      </c>
      <c r="E8" s="52" t="s">
        <v>645</v>
      </c>
    </row>
    <row r="9" spans="1:5" x14ac:dyDescent="0.2">
      <c r="A9" s="56">
        <v>3120</v>
      </c>
      <c r="B9" s="52" t="s">
        <v>463</v>
      </c>
      <c r="C9" s="57">
        <v>85784011.969999999</v>
      </c>
      <c r="D9" s="52" t="s">
        <v>646</v>
      </c>
      <c r="E9" s="52" t="s">
        <v>645</v>
      </c>
    </row>
    <row r="10" spans="1:5" x14ac:dyDescent="0.2">
      <c r="A10" s="56">
        <v>3130</v>
      </c>
      <c r="B10" s="52" t="s">
        <v>464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26759135.969999999</v>
      </c>
      <c r="D14" s="52" t="s">
        <v>647</v>
      </c>
    </row>
    <row r="15" spans="1:5" x14ac:dyDescent="0.2">
      <c r="A15" s="56">
        <v>3220</v>
      </c>
      <c r="B15" s="52" t="s">
        <v>467</v>
      </c>
      <c r="C15" s="57">
        <v>294219124.97000003</v>
      </c>
      <c r="D15" s="52" t="s">
        <v>648</v>
      </c>
    </row>
    <row r="16" spans="1:5" x14ac:dyDescent="0.2">
      <c r="A16" s="56">
        <v>3230</v>
      </c>
      <c r="B16" s="52" t="s">
        <v>468</v>
      </c>
      <c r="C16" s="57">
        <f>SUM(C17:C20)</f>
        <v>3005470.66</v>
      </c>
    </row>
    <row r="17" spans="1:4" x14ac:dyDescent="0.2">
      <c r="A17" s="56">
        <v>3231</v>
      </c>
      <c r="B17" s="52" t="s">
        <v>469</v>
      </c>
      <c r="C17" s="57">
        <v>3005470.66</v>
      </c>
    </row>
    <row r="18" spans="1:4" x14ac:dyDescent="0.2">
      <c r="A18" s="56">
        <v>3232</v>
      </c>
      <c r="B18" s="52" t="s">
        <v>470</v>
      </c>
      <c r="C18" s="57">
        <v>0</v>
      </c>
    </row>
    <row r="19" spans="1:4" x14ac:dyDescent="0.2">
      <c r="A19" s="56">
        <v>3233</v>
      </c>
      <c r="B19" s="52" t="s">
        <v>471</v>
      </c>
      <c r="C19" s="57">
        <v>0</v>
      </c>
    </row>
    <row r="20" spans="1:4" x14ac:dyDescent="0.2">
      <c r="A20" s="56">
        <v>3239</v>
      </c>
      <c r="B20" s="52" t="s">
        <v>472</v>
      </c>
      <c r="C20" s="57">
        <v>0</v>
      </c>
    </row>
    <row r="21" spans="1:4" x14ac:dyDescent="0.2">
      <c r="A21" s="56">
        <v>3240</v>
      </c>
      <c r="B21" s="52" t="s">
        <v>473</v>
      </c>
      <c r="C21" s="57">
        <f>SUM(C22:C24)</f>
        <v>0</v>
      </c>
    </row>
    <row r="22" spans="1:4" x14ac:dyDescent="0.2">
      <c r="A22" s="56">
        <v>3241</v>
      </c>
      <c r="B22" s="52" t="s">
        <v>474</v>
      </c>
      <c r="C22" s="57">
        <v>0</v>
      </c>
    </row>
    <row r="23" spans="1:4" x14ac:dyDescent="0.2">
      <c r="A23" s="56">
        <v>3242</v>
      </c>
      <c r="B23" s="52" t="s">
        <v>475</v>
      </c>
      <c r="C23" s="57">
        <v>0</v>
      </c>
    </row>
    <row r="24" spans="1:4" x14ac:dyDescent="0.2">
      <c r="A24" s="56">
        <v>3243</v>
      </c>
      <c r="B24" s="52" t="s">
        <v>476</v>
      </c>
      <c r="C24" s="57">
        <v>0</v>
      </c>
    </row>
    <row r="25" spans="1:4" x14ac:dyDescent="0.2">
      <c r="A25" s="56">
        <v>3250</v>
      </c>
      <c r="B25" s="52" t="s">
        <v>477</v>
      </c>
      <c r="C25" s="57">
        <f>SUM(C26:C27)</f>
        <v>3044947.72</v>
      </c>
    </row>
    <row r="26" spans="1:4" x14ac:dyDescent="0.2">
      <c r="A26" s="56">
        <v>3251</v>
      </c>
      <c r="B26" s="52" t="s">
        <v>478</v>
      </c>
      <c r="C26" s="57">
        <v>0</v>
      </c>
    </row>
    <row r="27" spans="1:4" x14ac:dyDescent="0.2">
      <c r="A27" s="56">
        <v>3252</v>
      </c>
      <c r="B27" s="52" t="s">
        <v>479</v>
      </c>
      <c r="C27" s="57">
        <v>3044947.72</v>
      </c>
      <c r="D27" s="5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" right="0" top="0.74803149606299213" bottom="0.74803149606299213" header="0.31496062992125984" footer="0.31496062992125984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52" customWidth="1"/>
    <col min="2" max="2" width="63.44140625" style="52" bestFit="1" customWidth="1"/>
    <col min="3" max="3" width="15.33203125" style="52" bestFit="1" customWidth="1"/>
    <col min="4" max="4" width="16.44140625" style="52" bestFit="1" customWidth="1"/>
    <col min="5" max="5" width="19.109375" style="52" customWidth="1"/>
    <col min="6" max="16384" width="9.109375" style="52"/>
  </cols>
  <sheetData>
    <row r="1" spans="1:5" s="58" customFormat="1" ht="18.899999999999999" customHeight="1" x14ac:dyDescent="0.3">
      <c r="A1" s="141" t="str">
        <f>ESF!A1</f>
        <v>Instituto Municipal de Vivienda de León, Guanajuato</v>
      </c>
      <c r="B1" s="141"/>
      <c r="C1" s="141"/>
      <c r="D1" s="50" t="s">
        <v>185</v>
      </c>
      <c r="E1" s="51">
        <f>ESF!H1</f>
        <v>2020</v>
      </c>
    </row>
    <row r="2" spans="1:5" s="58" customFormat="1" ht="18.899999999999999" customHeight="1" x14ac:dyDescent="0.3">
      <c r="A2" s="141" t="s">
        <v>480</v>
      </c>
      <c r="B2" s="141"/>
      <c r="C2" s="141"/>
      <c r="D2" s="50" t="s">
        <v>187</v>
      </c>
      <c r="E2" s="51" t="str">
        <f>ESF!H2</f>
        <v>Trimestral</v>
      </c>
    </row>
    <row r="3" spans="1:5" s="58" customFormat="1" ht="18.899999999999999" customHeight="1" x14ac:dyDescent="0.3">
      <c r="A3" s="141" t="str">
        <f>ESF!A3</f>
        <v>Correspondiente del 1 de enero al 31 de diciembre</v>
      </c>
      <c r="B3" s="141"/>
      <c r="C3" s="141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6193</v>
      </c>
      <c r="D8" s="57">
        <v>12000</v>
      </c>
    </row>
    <row r="9" spans="1:5" x14ac:dyDescent="0.2">
      <c r="A9" s="56">
        <v>1112</v>
      </c>
      <c r="B9" s="52" t="s">
        <v>482</v>
      </c>
      <c r="C9" s="57">
        <v>128393705.08</v>
      </c>
      <c r="D9" s="57">
        <v>153828725.02000001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0</v>
      </c>
      <c r="D11" s="57">
        <v>0</v>
      </c>
    </row>
    <row r="12" spans="1:5" x14ac:dyDescent="0.2">
      <c r="A12" s="56">
        <v>1115</v>
      </c>
      <c r="B12" s="52" t="s">
        <v>192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484</v>
      </c>
      <c r="C13" s="57">
        <v>93394</v>
      </c>
      <c r="D13" s="57">
        <v>93394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5">
        <f>SUM(C8:C14)</f>
        <v>128493292.08</v>
      </c>
      <c r="D15" s="125">
        <f>SUM(D8:D14)</f>
        <v>153934119.02000001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f>SUM(C21:C27)</f>
        <v>80198.930000002962</v>
      </c>
      <c r="D20" s="52">
        <f t="shared" ref="D20:E20" si="0">SUM(D21:D27)</f>
        <v>0</v>
      </c>
      <c r="E20" s="52">
        <f t="shared" si="0"/>
        <v>0</v>
      </c>
    </row>
    <row r="21" spans="1:5" x14ac:dyDescent="0.2">
      <c r="A21" s="56">
        <v>1231</v>
      </c>
      <c r="B21" s="52" t="s">
        <v>223</v>
      </c>
      <c r="C21" s="57">
        <v>0</v>
      </c>
      <c r="D21" s="52">
        <v>0</v>
      </c>
      <c r="E21" s="52">
        <v>0</v>
      </c>
    </row>
    <row r="22" spans="1:5" x14ac:dyDescent="0.2">
      <c r="A22" s="56">
        <v>1232</v>
      </c>
      <c r="B22" s="52" t="s">
        <v>224</v>
      </c>
      <c r="C22" s="57">
        <v>0</v>
      </c>
      <c r="D22" s="52">
        <v>0</v>
      </c>
      <c r="E22" s="52">
        <v>0</v>
      </c>
    </row>
    <row r="23" spans="1:5" x14ac:dyDescent="0.2">
      <c r="A23" s="56">
        <v>1233</v>
      </c>
      <c r="B23" s="52" t="s">
        <v>225</v>
      </c>
      <c r="C23" s="57">
        <v>3838289.450000003</v>
      </c>
      <c r="D23" s="52">
        <v>0</v>
      </c>
      <c r="E23" s="52">
        <v>0</v>
      </c>
    </row>
    <row r="24" spans="1:5" x14ac:dyDescent="0.2">
      <c r="A24" s="56">
        <v>1234</v>
      </c>
      <c r="B24" s="52" t="s">
        <v>226</v>
      </c>
      <c r="C24" s="57">
        <v>0</v>
      </c>
      <c r="D24" s="52">
        <v>0</v>
      </c>
      <c r="E24" s="52">
        <v>0</v>
      </c>
    </row>
    <row r="25" spans="1:5" x14ac:dyDescent="0.2">
      <c r="A25" s="56">
        <v>1235</v>
      </c>
      <c r="B25" s="52" t="s">
        <v>227</v>
      </c>
      <c r="C25" s="57">
        <v>0</v>
      </c>
      <c r="D25" s="52">
        <v>0</v>
      </c>
      <c r="E25" s="52">
        <v>0</v>
      </c>
    </row>
    <row r="26" spans="1:5" x14ac:dyDescent="0.2">
      <c r="A26" s="56">
        <v>1236</v>
      </c>
      <c r="B26" s="52" t="s">
        <v>228</v>
      </c>
      <c r="C26" s="57">
        <v>-3758090.52</v>
      </c>
      <c r="D26" s="52">
        <v>0</v>
      </c>
      <c r="E26" s="52">
        <v>0</v>
      </c>
    </row>
    <row r="27" spans="1:5" x14ac:dyDescent="0.2">
      <c r="A27" s="56">
        <v>1239</v>
      </c>
      <c r="B27" s="52" t="s">
        <v>229</v>
      </c>
      <c r="C27" s="57">
        <v>0</v>
      </c>
      <c r="D27" s="52">
        <v>0</v>
      </c>
      <c r="E27" s="52">
        <v>0</v>
      </c>
    </row>
    <row r="28" spans="1:5" x14ac:dyDescent="0.2">
      <c r="A28" s="56">
        <v>1240</v>
      </c>
      <c r="B28" s="52" t="s">
        <v>230</v>
      </c>
      <c r="C28" s="57">
        <f>SUM(C29:C36)</f>
        <v>348734.3600000001</v>
      </c>
      <c r="D28" s="52">
        <f t="shared" ref="D28:E28" si="1">SUM(D29:D36)</f>
        <v>0</v>
      </c>
      <c r="E28" s="52">
        <f t="shared" si="1"/>
        <v>0</v>
      </c>
    </row>
    <row r="29" spans="1:5" x14ac:dyDescent="0.2">
      <c r="A29" s="56">
        <v>1241</v>
      </c>
      <c r="B29" s="52" t="s">
        <v>231</v>
      </c>
      <c r="C29" s="57">
        <v>232421.08000000007</v>
      </c>
      <c r="D29" s="52">
        <v>0</v>
      </c>
      <c r="E29" s="52">
        <v>0</v>
      </c>
    </row>
    <row r="30" spans="1:5" x14ac:dyDescent="0.2">
      <c r="A30" s="56">
        <v>1242</v>
      </c>
      <c r="B30" s="52" t="s">
        <v>232</v>
      </c>
      <c r="C30" s="57">
        <v>1290</v>
      </c>
      <c r="D30" s="52">
        <v>0</v>
      </c>
      <c r="E30" s="52">
        <v>0</v>
      </c>
    </row>
    <row r="31" spans="1:5" x14ac:dyDescent="0.2">
      <c r="A31" s="56">
        <v>1243</v>
      </c>
      <c r="B31" s="52" t="s">
        <v>233</v>
      </c>
      <c r="C31" s="57">
        <v>0</v>
      </c>
      <c r="D31" s="52">
        <v>0</v>
      </c>
      <c r="E31" s="52">
        <v>0</v>
      </c>
    </row>
    <row r="32" spans="1:5" x14ac:dyDescent="0.2">
      <c r="A32" s="56">
        <v>1244</v>
      </c>
      <c r="B32" s="52" t="s">
        <v>234</v>
      </c>
      <c r="C32" s="57">
        <v>0</v>
      </c>
      <c r="D32" s="52">
        <v>0</v>
      </c>
      <c r="E32" s="52">
        <v>0</v>
      </c>
    </row>
    <row r="33" spans="1:5" x14ac:dyDescent="0.2">
      <c r="A33" s="56">
        <v>1245</v>
      </c>
      <c r="B33" s="52" t="s">
        <v>235</v>
      </c>
      <c r="C33" s="57">
        <v>0</v>
      </c>
      <c r="D33" s="52">
        <v>0</v>
      </c>
      <c r="E33" s="52">
        <v>0</v>
      </c>
    </row>
    <row r="34" spans="1:5" x14ac:dyDescent="0.2">
      <c r="A34" s="56">
        <v>1246</v>
      </c>
      <c r="B34" s="52" t="s">
        <v>236</v>
      </c>
      <c r="C34" s="57">
        <v>115023.28000000003</v>
      </c>
      <c r="D34" s="52">
        <v>0</v>
      </c>
      <c r="E34" s="52">
        <v>0</v>
      </c>
    </row>
    <row r="35" spans="1:5" x14ac:dyDescent="0.2">
      <c r="A35" s="56">
        <v>1247</v>
      </c>
      <c r="B35" s="52" t="s">
        <v>237</v>
      </c>
      <c r="C35" s="57">
        <v>0</v>
      </c>
      <c r="D35" s="52">
        <v>0</v>
      </c>
      <c r="E35" s="52">
        <v>0</v>
      </c>
    </row>
    <row r="36" spans="1:5" x14ac:dyDescent="0.2">
      <c r="A36" s="56">
        <v>1248</v>
      </c>
      <c r="B36" s="52" t="s">
        <v>238</v>
      </c>
      <c r="C36" s="57">
        <v>0</v>
      </c>
      <c r="D36" s="52">
        <v>0</v>
      </c>
      <c r="E36" s="52">
        <v>0</v>
      </c>
    </row>
    <row r="37" spans="1:5" x14ac:dyDescent="0.2">
      <c r="A37" s="56">
        <v>1250</v>
      </c>
      <c r="B37" s="52" t="s">
        <v>240</v>
      </c>
      <c r="C37" s="57">
        <f>SUM(C38:C42)</f>
        <v>190745.17999999993</v>
      </c>
      <c r="D37" s="52">
        <f t="shared" ref="D37:E37" si="2">SUM(D38:D42)</f>
        <v>0</v>
      </c>
      <c r="E37" s="52">
        <f t="shared" si="2"/>
        <v>0</v>
      </c>
    </row>
    <row r="38" spans="1:5" x14ac:dyDescent="0.2">
      <c r="A38" s="56">
        <v>1251</v>
      </c>
      <c r="B38" s="52" t="s">
        <v>241</v>
      </c>
      <c r="C38" s="57">
        <v>0</v>
      </c>
      <c r="D38" s="52">
        <v>0</v>
      </c>
      <c r="E38" s="52">
        <v>0</v>
      </c>
    </row>
    <row r="39" spans="1:5" x14ac:dyDescent="0.2">
      <c r="A39" s="56">
        <v>1252</v>
      </c>
      <c r="B39" s="52" t="s">
        <v>242</v>
      </c>
      <c r="C39" s="57">
        <v>0</v>
      </c>
      <c r="D39" s="52">
        <v>0</v>
      </c>
      <c r="E39" s="52">
        <v>0</v>
      </c>
    </row>
    <row r="40" spans="1:5" x14ac:dyDescent="0.2">
      <c r="A40" s="56">
        <v>1253</v>
      </c>
      <c r="B40" s="52" t="s">
        <v>243</v>
      </c>
      <c r="C40" s="57">
        <v>0</v>
      </c>
      <c r="D40" s="52">
        <v>0</v>
      </c>
      <c r="E40" s="52">
        <v>0</v>
      </c>
    </row>
    <row r="41" spans="1:5" x14ac:dyDescent="0.2">
      <c r="A41" s="56">
        <v>1254</v>
      </c>
      <c r="B41" s="52" t="s">
        <v>244</v>
      </c>
      <c r="C41" s="57">
        <v>190745.17999999993</v>
      </c>
      <c r="D41" s="52">
        <v>0</v>
      </c>
      <c r="E41" s="52">
        <v>0</v>
      </c>
    </row>
    <row r="42" spans="1:5" x14ac:dyDescent="0.2">
      <c r="A42" s="56">
        <v>1259</v>
      </c>
      <c r="B42" s="52" t="s">
        <v>245</v>
      </c>
      <c r="C42" s="57">
        <v>0</v>
      </c>
      <c r="D42" s="52">
        <v>0</v>
      </c>
      <c r="E42" s="52">
        <v>0</v>
      </c>
    </row>
    <row r="44" spans="1:5" x14ac:dyDescent="0.2">
      <c r="A44" s="54" t="s">
        <v>175</v>
      </c>
      <c r="B44" s="54"/>
      <c r="C44" s="54"/>
      <c r="D44" s="54"/>
    </row>
    <row r="45" spans="1:5" x14ac:dyDescent="0.2">
      <c r="A45" s="55" t="s">
        <v>146</v>
      </c>
      <c r="B45" s="55" t="s">
        <v>143</v>
      </c>
      <c r="C45" s="132" t="s">
        <v>617</v>
      </c>
      <c r="D45" s="132" t="s">
        <v>168</v>
      </c>
    </row>
    <row r="46" spans="1:5" x14ac:dyDescent="0.2">
      <c r="A46" s="63">
        <v>5500</v>
      </c>
      <c r="B46" s="64" t="s">
        <v>433</v>
      </c>
      <c r="C46" s="57">
        <f>+C47+C56+C59+C65+C67+C69</f>
        <v>0</v>
      </c>
      <c r="D46" s="57">
        <f>+D47+D56+D59+D65+D67+D69</f>
        <v>23307147.66</v>
      </c>
    </row>
    <row r="47" spans="1:5" x14ac:dyDescent="0.2">
      <c r="A47" s="56">
        <v>5510</v>
      </c>
      <c r="B47" s="52" t="s">
        <v>434</v>
      </c>
      <c r="C47" s="57">
        <f>SUM(C48:C55)</f>
        <v>0</v>
      </c>
      <c r="D47" s="57">
        <f>SUM(D48:D55)</f>
        <v>3628827.6199999996</v>
      </c>
    </row>
    <row r="48" spans="1:5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0</v>
      </c>
      <c r="D50" s="57">
        <v>2135685.5299999998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0</v>
      </c>
      <c r="D52" s="57">
        <v>1276431.46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216710.63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f>SUM(C57:C58)</f>
        <v>0</v>
      </c>
      <c r="D56" s="57">
        <f>SUM(D57:D58)</f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f>SUM(C60:C64)</f>
        <v>0</v>
      </c>
      <c r="D59" s="57">
        <f>SUM(D60:D64)</f>
        <v>11756450.33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11756450.33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f>SUM(C66)</f>
        <v>0</v>
      </c>
      <c r="D65" s="57">
        <f>SUM(D66)</f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f>SUM(C68)</f>
        <v>0</v>
      </c>
      <c r="D67" s="57">
        <f>SUM(D68)</f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f>SUM(C70:C77)</f>
        <v>0</v>
      </c>
      <c r="D69" s="57">
        <f>SUM(D70:D77)</f>
        <v>7921869.71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7921869.71</v>
      </c>
    </row>
    <row r="78" spans="1:4" x14ac:dyDescent="0.2">
      <c r="A78" s="63">
        <v>5600</v>
      </c>
      <c r="B78" s="64" t="s">
        <v>79</v>
      </c>
      <c r="C78" s="57">
        <f>+C79</f>
        <v>0</v>
      </c>
      <c r="D78" s="57">
        <f>+D79</f>
        <v>0</v>
      </c>
    </row>
    <row r="79" spans="1:4" x14ac:dyDescent="0.2">
      <c r="A79" s="56">
        <v>5610</v>
      </c>
      <c r="B79" s="52" t="s">
        <v>460</v>
      </c>
      <c r="C79" s="57">
        <f>+C80</f>
        <v>0</v>
      </c>
      <c r="D79" s="57">
        <f>+D80</f>
        <v>0</v>
      </c>
    </row>
    <row r="80" spans="1:4" x14ac:dyDescent="0.2">
      <c r="A80" s="56">
        <v>5611</v>
      </c>
      <c r="B80" s="52" t="s">
        <v>461</v>
      </c>
      <c r="C80" s="57">
        <v>0</v>
      </c>
      <c r="D80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" right="0" top="0.39370078740157483" bottom="0.3937007874015748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33203125" style="60" customWidth="1"/>
    <col min="2" max="2" width="63.109375" style="60" customWidth="1"/>
    <col min="3" max="3" width="17.6640625" style="60" customWidth="1"/>
    <col min="4" max="16384" width="11.44140625" style="60"/>
  </cols>
  <sheetData>
    <row r="1" spans="1:3" s="59" customFormat="1" ht="18" customHeight="1" x14ac:dyDescent="0.3">
      <c r="A1" s="142" t="s">
        <v>650</v>
      </c>
      <c r="B1" s="143"/>
      <c r="C1" s="144"/>
    </row>
    <row r="2" spans="1:3" s="59" customFormat="1" ht="18" customHeight="1" x14ac:dyDescent="0.3">
      <c r="A2" s="145" t="s">
        <v>492</v>
      </c>
      <c r="B2" s="146"/>
      <c r="C2" s="147"/>
    </row>
    <row r="3" spans="1:3" s="59" customFormat="1" ht="18" customHeight="1" x14ac:dyDescent="0.3">
      <c r="A3" s="145" t="s">
        <v>658</v>
      </c>
      <c r="B3" s="146"/>
      <c r="C3" s="147"/>
    </row>
    <row r="4" spans="1:3" s="61" customFormat="1" ht="18" customHeight="1" x14ac:dyDescent="0.2">
      <c r="A4" s="148" t="s">
        <v>488</v>
      </c>
      <c r="B4" s="149"/>
      <c r="C4" s="150"/>
    </row>
    <row r="5" spans="1:3" x14ac:dyDescent="0.2">
      <c r="A5" s="76" t="s">
        <v>528</v>
      </c>
      <c r="B5" s="76"/>
      <c r="C5" s="77">
        <v>91311030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20606198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20606198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8656505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8656505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103260723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6640625" style="60" customWidth="1"/>
    <col min="2" max="2" width="62.109375" style="60" customWidth="1"/>
    <col min="3" max="3" width="17.6640625" style="60" customWidth="1"/>
    <col min="4" max="16384" width="11.44140625" style="60"/>
  </cols>
  <sheetData>
    <row r="1" spans="1:3" s="62" customFormat="1" ht="18.899999999999999" customHeight="1" x14ac:dyDescent="0.3">
      <c r="A1" s="151" t="s">
        <v>650</v>
      </c>
      <c r="B1" s="152"/>
      <c r="C1" s="153"/>
    </row>
    <row r="2" spans="1:3" s="62" customFormat="1" ht="18.899999999999999" customHeight="1" x14ac:dyDescent="0.3">
      <c r="A2" s="154" t="s">
        <v>493</v>
      </c>
      <c r="B2" s="155"/>
      <c r="C2" s="156"/>
    </row>
    <row r="3" spans="1:3" s="62" customFormat="1" ht="18.899999999999999" customHeight="1" x14ac:dyDescent="0.3">
      <c r="A3" s="154" t="s">
        <v>658</v>
      </c>
      <c r="B3" s="155"/>
      <c r="C3" s="156"/>
    </row>
    <row r="4" spans="1:3" x14ac:dyDescent="0.2">
      <c r="A4" s="148" t="s">
        <v>488</v>
      </c>
      <c r="B4" s="149"/>
      <c r="C4" s="150"/>
    </row>
    <row r="5" spans="1:3" x14ac:dyDescent="0.2">
      <c r="A5" s="106" t="s">
        <v>541</v>
      </c>
      <c r="B5" s="76"/>
      <c r="C5" s="99">
        <v>70710890</v>
      </c>
    </row>
    <row r="6" spans="1:3" x14ac:dyDescent="0.2">
      <c r="A6" s="100"/>
      <c r="B6" s="79"/>
      <c r="C6" s="101"/>
    </row>
    <row r="7" spans="1:3" x14ac:dyDescent="0.2">
      <c r="A7" s="89" t="s">
        <v>542</v>
      </c>
      <c r="B7" s="102"/>
      <c r="C7" s="81">
        <f>SUM(C8:C28)</f>
        <v>17516450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v>232421</v>
      </c>
    </row>
    <row r="11" spans="1:3" x14ac:dyDescent="0.2">
      <c r="A11" s="116">
        <v>2.4</v>
      </c>
      <c r="B11" s="98" t="s">
        <v>232</v>
      </c>
      <c r="C11" s="109">
        <v>1290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115023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543</v>
      </c>
      <c r="B17" s="98" t="s">
        <v>544</v>
      </c>
      <c r="C17" s="109">
        <v>14500000</v>
      </c>
    </row>
    <row r="18" spans="1:3" x14ac:dyDescent="0.2">
      <c r="A18" s="116" t="s">
        <v>573</v>
      </c>
      <c r="B18" s="98" t="s">
        <v>240</v>
      </c>
      <c r="C18" s="109">
        <v>190745</v>
      </c>
    </row>
    <row r="19" spans="1:3" x14ac:dyDescent="0.2">
      <c r="A19" s="116" t="s">
        <v>574</v>
      </c>
      <c r="B19" s="98" t="s">
        <v>545</v>
      </c>
      <c r="C19" s="109">
        <v>0</v>
      </c>
    </row>
    <row r="20" spans="1:3" x14ac:dyDescent="0.2">
      <c r="A20" s="116" t="s">
        <v>575</v>
      </c>
      <c r="B20" s="98" t="s">
        <v>546</v>
      </c>
      <c r="C20" s="109">
        <v>2476971</v>
      </c>
    </row>
    <row r="21" spans="1:3" x14ac:dyDescent="0.2">
      <c r="A21" s="116" t="s">
        <v>576</v>
      </c>
      <c r="B21" s="98" t="s">
        <v>547</v>
      </c>
      <c r="C21" s="109">
        <v>0</v>
      </c>
    </row>
    <row r="22" spans="1:3" x14ac:dyDescent="0.2">
      <c r="A22" s="116" t="s">
        <v>548</v>
      </c>
      <c r="B22" s="98" t="s">
        <v>549</v>
      </c>
      <c r="C22" s="109">
        <v>0</v>
      </c>
    </row>
    <row r="23" spans="1:3" x14ac:dyDescent="0.2">
      <c r="A23" s="116" t="s">
        <v>550</v>
      </c>
      <c r="B23" s="98" t="s">
        <v>551</v>
      </c>
      <c r="C23" s="109">
        <v>0</v>
      </c>
    </row>
    <row r="24" spans="1:3" x14ac:dyDescent="0.2">
      <c r="A24" s="116" t="s">
        <v>552</v>
      </c>
      <c r="B24" s="98" t="s">
        <v>553</v>
      </c>
      <c r="C24" s="109">
        <v>0</v>
      </c>
    </row>
    <row r="25" spans="1:3" x14ac:dyDescent="0.2">
      <c r="A25" s="116" t="s">
        <v>554</v>
      </c>
      <c r="B25" s="98" t="s">
        <v>555</v>
      </c>
      <c r="C25" s="109">
        <v>0</v>
      </c>
    </row>
    <row r="26" spans="1:3" x14ac:dyDescent="0.2">
      <c r="A26" s="116" t="s">
        <v>556</v>
      </c>
      <c r="B26" s="98" t="s">
        <v>557</v>
      </c>
      <c r="C26" s="109">
        <v>0</v>
      </c>
    </row>
    <row r="27" spans="1:3" x14ac:dyDescent="0.2">
      <c r="A27" s="116" t="s">
        <v>558</v>
      </c>
      <c r="B27" s="98" t="s">
        <v>559</v>
      </c>
      <c r="C27" s="109">
        <v>0</v>
      </c>
    </row>
    <row r="28" spans="1:3" x14ac:dyDescent="0.2">
      <c r="A28" s="116" t="s">
        <v>560</v>
      </c>
      <c r="B28" s="108" t="s">
        <v>561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562</v>
      </c>
      <c r="B30" s="113"/>
      <c r="C30" s="114">
        <f>SUM(C31:C37)</f>
        <v>23307148</v>
      </c>
    </row>
    <row r="31" spans="1:3" x14ac:dyDescent="0.2">
      <c r="A31" s="116" t="s">
        <v>563</v>
      </c>
      <c r="B31" s="98" t="s">
        <v>434</v>
      </c>
      <c r="C31" s="109">
        <v>3628828</v>
      </c>
    </row>
    <row r="32" spans="1:3" x14ac:dyDescent="0.2">
      <c r="A32" s="116" t="s">
        <v>564</v>
      </c>
      <c r="B32" s="98" t="s">
        <v>80</v>
      </c>
      <c r="C32" s="109">
        <v>0</v>
      </c>
    </row>
    <row r="33" spans="1:3" x14ac:dyDescent="0.2">
      <c r="A33" s="116" t="s">
        <v>565</v>
      </c>
      <c r="B33" s="98" t="s">
        <v>444</v>
      </c>
      <c r="C33" s="109">
        <v>11756450</v>
      </c>
    </row>
    <row r="34" spans="1:3" x14ac:dyDescent="0.2">
      <c r="A34" s="116" t="s">
        <v>566</v>
      </c>
      <c r="B34" s="98" t="s">
        <v>567</v>
      </c>
      <c r="C34" s="109">
        <v>0</v>
      </c>
    </row>
    <row r="35" spans="1:3" x14ac:dyDescent="0.2">
      <c r="A35" s="116" t="s">
        <v>568</v>
      </c>
      <c r="B35" s="98" t="s">
        <v>569</v>
      </c>
      <c r="C35" s="109">
        <v>0</v>
      </c>
    </row>
    <row r="36" spans="1:3" x14ac:dyDescent="0.2">
      <c r="A36" s="116" t="s">
        <v>570</v>
      </c>
      <c r="B36" s="98" t="s">
        <v>452</v>
      </c>
      <c r="C36" s="109">
        <v>0</v>
      </c>
    </row>
    <row r="37" spans="1:3" x14ac:dyDescent="0.2">
      <c r="A37" s="116" t="s">
        <v>571</v>
      </c>
      <c r="B37" s="108" t="s">
        <v>572</v>
      </c>
      <c r="C37" s="115">
        <v>7921870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76501588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0" style="52" customWidth="1"/>
    <col min="2" max="2" width="68.5546875" style="52" bestFit="1" customWidth="1"/>
    <col min="3" max="3" width="17.44140625" style="52" bestFit="1" customWidth="1"/>
    <col min="4" max="5" width="23.6640625" style="52" bestFit="1" customWidth="1"/>
    <col min="6" max="6" width="19.33203125" style="52" customWidth="1"/>
    <col min="7" max="7" width="20.5546875" style="52" customWidth="1"/>
    <col min="8" max="10" width="20.33203125" style="52" customWidth="1"/>
    <col min="11" max="16384" width="9.109375" style="52"/>
  </cols>
  <sheetData>
    <row r="1" spans="1:10" ht="18.899999999999999" customHeight="1" x14ac:dyDescent="0.2">
      <c r="A1" s="141" t="str">
        <f>'Notas a los Edos Financieros'!A1</f>
        <v>Instituto Municipal de Vivienda de León, Guanajuato</v>
      </c>
      <c r="B1" s="157"/>
      <c r="C1" s="157"/>
      <c r="D1" s="157"/>
      <c r="E1" s="157"/>
      <c r="F1" s="157"/>
      <c r="G1" s="50" t="s">
        <v>185</v>
      </c>
      <c r="H1" s="51">
        <f>'Notas a los Edos Financieros'!D1</f>
        <v>2020</v>
      </c>
    </row>
    <row r="2" spans="1:10" ht="18.899999999999999" customHeight="1" x14ac:dyDescent="0.2">
      <c r="A2" s="141" t="s">
        <v>494</v>
      </c>
      <c r="B2" s="157"/>
      <c r="C2" s="157"/>
      <c r="D2" s="157"/>
      <c r="E2" s="157"/>
      <c r="F2" s="157"/>
      <c r="G2" s="50" t="s">
        <v>187</v>
      </c>
      <c r="H2" s="51" t="str">
        <f>'Notas a los Edos Financieros'!D2</f>
        <v>Trimestral</v>
      </c>
    </row>
    <row r="3" spans="1:10" ht="18.899999999999999" customHeight="1" x14ac:dyDescent="0.2">
      <c r="A3" s="158" t="str">
        <f>'Notas a los Edos Financieros'!A3</f>
        <v>Correspondiente del 1 de enero al 31 de diciembre</v>
      </c>
      <c r="B3" s="159"/>
      <c r="C3" s="159"/>
      <c r="D3" s="159"/>
      <c r="E3" s="159"/>
      <c r="F3" s="159"/>
      <c r="G3" s="50" t="s">
        <v>189</v>
      </c>
      <c r="H3" s="51">
        <f>'Notas a los Edos Financieros'!D3</f>
        <v>4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57">
        <v>0</v>
      </c>
      <c r="D36" s="57">
        <v>110714415</v>
      </c>
      <c r="E36" s="57">
        <v>0</v>
      </c>
      <c r="F36" s="57">
        <f>+C36+D36-E36</f>
        <v>110714415</v>
      </c>
    </row>
    <row r="37" spans="1:6" x14ac:dyDescent="0.2">
      <c r="A37" s="52">
        <v>8120</v>
      </c>
      <c r="B37" s="52" t="s">
        <v>95</v>
      </c>
      <c r="C37" s="57">
        <v>0</v>
      </c>
      <c r="D37" s="57">
        <v>91311029.299999997</v>
      </c>
      <c r="E37" s="57">
        <v>124799415</v>
      </c>
      <c r="F37" s="57">
        <f t="shared" ref="F37:F47" si="0">+C37+D37-E37</f>
        <v>-33488385.700000003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14085000</v>
      </c>
      <c r="E38" s="57">
        <v>0</v>
      </c>
      <c r="F38" s="57">
        <f t="shared" si="0"/>
        <v>14085000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91311029.299999997</v>
      </c>
      <c r="E39" s="57">
        <v>91311029.299999997</v>
      </c>
      <c r="F39" s="57">
        <f t="shared" si="0"/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0</v>
      </c>
      <c r="E40" s="57">
        <v>91311029.299999997</v>
      </c>
      <c r="F40" s="57">
        <f t="shared" si="0"/>
        <v>-91311029.299999997</v>
      </c>
    </row>
    <row r="41" spans="1:6" x14ac:dyDescent="0.2">
      <c r="A41" s="52">
        <v>8210</v>
      </c>
      <c r="B41" s="52" t="s">
        <v>91</v>
      </c>
      <c r="C41" s="57">
        <v>0</v>
      </c>
      <c r="D41" s="57">
        <v>0</v>
      </c>
      <c r="E41" s="57">
        <v>110714415</v>
      </c>
      <c r="F41" s="57">
        <f t="shared" si="0"/>
        <v>-110714415</v>
      </c>
    </row>
    <row r="42" spans="1:6" x14ac:dyDescent="0.2">
      <c r="A42" s="52">
        <v>8220</v>
      </c>
      <c r="B42" s="52" t="s">
        <v>90</v>
      </c>
      <c r="C42" s="57">
        <v>0</v>
      </c>
      <c r="D42" s="57">
        <v>124799415</v>
      </c>
      <c r="E42" s="57">
        <v>3946490.38</v>
      </c>
      <c r="F42" s="57">
        <f t="shared" si="0"/>
        <v>120852924.62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0</v>
      </c>
      <c r="E43" s="57">
        <v>14085000</v>
      </c>
      <c r="F43" s="57">
        <f t="shared" si="0"/>
        <v>-14085000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3946490.38</v>
      </c>
      <c r="E44" s="57">
        <v>70710889.849999994</v>
      </c>
      <c r="F44" s="57">
        <f t="shared" si="0"/>
        <v>-66764399.469999991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70710889.849999994</v>
      </c>
      <c r="E45" s="57">
        <v>69422980.939999998</v>
      </c>
      <c r="F45" s="57">
        <f t="shared" si="0"/>
        <v>1287908.9099999964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69422980.939999998</v>
      </c>
      <c r="E46" s="57">
        <v>69422980.939999998</v>
      </c>
      <c r="F46" s="57">
        <f t="shared" si="0"/>
        <v>0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69422980.939999998</v>
      </c>
      <c r="E47" s="57">
        <v>0</v>
      </c>
      <c r="F47" s="57">
        <f t="shared" si="0"/>
        <v>69422980.939999998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9370078740157483" bottom="0.39370078740157483" header="0.31496062992125984" footer="0.31496062992125984"/>
  <pageSetup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2" customWidth="1"/>
    <col min="2" max="2" width="42.109375" style="2" customWidth="1"/>
    <col min="3" max="3" width="18.6640625" style="2" bestFit="1" customWidth="1"/>
    <col min="4" max="4" width="17" style="2" bestFit="1" customWidth="1"/>
    <col min="5" max="5" width="13.109375" style="2" customWidth="1"/>
    <col min="6" max="6" width="11.44140625" style="2" customWidth="1"/>
    <col min="7" max="8" width="11.6640625" style="2" hidden="1" customWidth="1"/>
    <col min="9" max="16384" width="11.441406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" customHeight="1" x14ac:dyDescent="0.2">
      <c r="A5" s="160" t="s">
        <v>34</v>
      </c>
      <c r="B5" s="160"/>
      <c r="C5" s="160"/>
      <c r="D5" s="160"/>
      <c r="E5" s="16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.2" x14ac:dyDescent="0.25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601</v>
      </c>
      <c r="B10" s="161" t="s">
        <v>36</v>
      </c>
      <c r="C10" s="161"/>
      <c r="D10" s="161"/>
      <c r="E10" s="161"/>
    </row>
    <row r="11" spans="1:8" s="6" customFormat="1" ht="12.9" customHeight="1" x14ac:dyDescent="0.2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603</v>
      </c>
      <c r="B12" s="161" t="s">
        <v>38</v>
      </c>
      <c r="C12" s="161"/>
      <c r="D12" s="161"/>
      <c r="E12" s="161"/>
    </row>
    <row r="13" spans="1:8" s="6" customFormat="1" ht="26.1" customHeight="1" x14ac:dyDescent="0.2">
      <c r="A13" s="123" t="s">
        <v>604</v>
      </c>
      <c r="B13" s="161" t="s">
        <v>39</v>
      </c>
      <c r="C13" s="161"/>
      <c r="D13" s="161"/>
      <c r="E13" s="16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605</v>
      </c>
      <c r="B15" s="9" t="s">
        <v>40</v>
      </c>
    </row>
    <row r="16" spans="1:8" s="6" customFormat="1" ht="12.9" customHeight="1" x14ac:dyDescent="0.2">
      <c r="A16" s="123" t="s">
        <v>600</v>
      </c>
    </row>
    <row r="17" spans="1:4" s="6" customFormat="1" ht="12.9" customHeight="1" x14ac:dyDescent="0.2">
      <c r="A17" s="9"/>
    </row>
    <row r="18" spans="1:4" s="6" customFormat="1" ht="12.9" customHeight="1" x14ac:dyDescent="0.2">
      <c r="A18" s="64" t="s">
        <v>97</v>
      </c>
    </row>
    <row r="19" spans="1:4" s="6" customFormat="1" ht="12.9" customHeight="1" x14ac:dyDescent="0.2">
      <c r="A19" s="124" t="s">
        <v>598</v>
      </c>
    </row>
    <row r="20" spans="1:4" s="6" customFormat="1" ht="12.9" customHeight="1" x14ac:dyDescent="0.2">
      <c r="A20" s="124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5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2020-10-19T16:09:02Z</cp:lastPrinted>
  <dcterms:created xsi:type="dcterms:W3CDTF">2012-12-11T20:36:24Z</dcterms:created>
  <dcterms:modified xsi:type="dcterms:W3CDTF">2021-01-21T19:12:50Z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